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VENUE\REPORTS\ANNUAL\actual\Annual Ridership Report\website_public\2021\"/>
    </mc:Choice>
  </mc:AlternateContent>
  <xr:revisionPtr revIDLastSave="0" documentId="13_ncr:1_{18BB6DD5-FB9F-47DF-A2F8-5724E72E7FCB}" xr6:coauthVersionLast="47" xr6:coauthVersionMax="47" xr10:uidLastSave="{00000000-0000-0000-0000-000000000000}"/>
  <bookViews>
    <workbookView xWindow="-120" yWindow="-120" windowWidth="29040" windowHeight="15840" xr2:uid="{A329125E-E4DE-4729-8B70-4B45B530E6EB}"/>
  </bookViews>
  <sheets>
    <sheet name="Average Weekday" sheetId="1" r:id="rId1"/>
    <sheet name="Average Weekend" sheetId="2" r:id="rId2"/>
    <sheet name="Annual Total" sheetId="3" r:id="rId3"/>
    <sheet name="Notes" sheetId="4" r:id="rId4"/>
  </sheets>
  <definedNames>
    <definedName name="_xlnm.Print_Area" localSheetId="2">'Annual Total'!$A$3:$L$274</definedName>
    <definedName name="_xlnm.Print_Area" localSheetId="0">'Average Weekday'!$A$3:$L$274</definedName>
    <definedName name="_xlnm.Print_Area" localSheetId="1">'Average Weekend'!$A$3:$L$274</definedName>
    <definedName name="_xlnm.Print_Titles" localSheetId="2">'Annual Total'!$A:$B,'Annual Total'!$1:$2</definedName>
    <definedName name="_xlnm.Print_Titles" localSheetId="0">'Average Weekday'!$1:$2</definedName>
    <definedName name="_xlnm.Print_Titles" localSheetId="1">'Average Weekend'!$1:$2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3" i="1" l="1"/>
  <c r="B24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22" i="1"/>
  <c r="B221" i="1"/>
  <c r="B220" i="1"/>
  <c r="B219" i="1"/>
  <c r="B218" i="1"/>
  <c r="B217" i="1"/>
  <c r="B216" i="1"/>
  <c r="B215" i="1"/>
  <c r="B214" i="1"/>
  <c r="B213" i="1"/>
  <c r="B211" i="1"/>
  <c r="B209" i="1"/>
  <c r="B208" i="1"/>
  <c r="B207" i="1"/>
  <c r="B206" i="1"/>
  <c r="B205" i="1"/>
  <c r="B204" i="1"/>
  <c r="B203" i="1"/>
  <c r="C251" i="1" l="1"/>
  <c r="D251" i="1"/>
  <c r="E251" i="1"/>
  <c r="F251" i="1"/>
  <c r="G251" i="1"/>
  <c r="C252" i="1"/>
  <c r="D252" i="1"/>
  <c r="E252" i="1"/>
  <c r="F252" i="1"/>
  <c r="G252" i="1"/>
  <c r="C253" i="1"/>
  <c r="D253" i="1"/>
  <c r="E253" i="1"/>
  <c r="F253" i="1"/>
  <c r="G253" i="1"/>
  <c r="C254" i="1"/>
  <c r="D254" i="1"/>
  <c r="E254" i="1"/>
  <c r="F254" i="1"/>
  <c r="G254" i="1"/>
  <c r="C255" i="1"/>
  <c r="D255" i="1"/>
  <c r="E255" i="1"/>
  <c r="F255" i="1"/>
  <c r="G255" i="1"/>
  <c r="C259" i="1"/>
  <c r="D259" i="1"/>
  <c r="E259" i="1"/>
  <c r="F259" i="1"/>
  <c r="G259" i="1"/>
  <c r="C261" i="1"/>
  <c r="D261" i="1"/>
  <c r="E261" i="1"/>
  <c r="F261" i="1"/>
  <c r="G261" i="1"/>
  <c r="C262" i="1"/>
  <c r="D262" i="1"/>
  <c r="E262" i="1"/>
  <c r="F262" i="1"/>
  <c r="G262" i="1"/>
  <c r="A274" i="2" l="1"/>
  <c r="A274" i="3" s="1"/>
  <c r="J209" i="2" l="1"/>
  <c r="K209" i="2" s="1"/>
  <c r="J223" i="1" l="1"/>
  <c r="K223" i="1" s="1"/>
  <c r="J224" i="1"/>
  <c r="K224" i="1" s="1"/>
  <c r="J225" i="1"/>
  <c r="K225" i="1" s="1"/>
  <c r="J226" i="1"/>
  <c r="K226" i="1" s="1"/>
  <c r="J227" i="1"/>
  <c r="K227" i="1" s="1"/>
  <c r="J228" i="1"/>
  <c r="K228" i="1" s="1"/>
  <c r="J229" i="1"/>
  <c r="K229" i="1" s="1"/>
  <c r="J230" i="1"/>
  <c r="K230" i="1" s="1"/>
  <c r="J231" i="1"/>
  <c r="K231" i="1" s="1"/>
  <c r="J232" i="1"/>
  <c r="K232" i="1" s="1"/>
  <c r="J233" i="1"/>
  <c r="K233" i="1" s="1"/>
  <c r="J234" i="1"/>
  <c r="K234" i="1" s="1"/>
  <c r="J235" i="1"/>
  <c r="K235" i="1" s="1"/>
  <c r="J236" i="1"/>
  <c r="K236" i="1" s="1"/>
  <c r="J237" i="1"/>
  <c r="K237" i="1" s="1"/>
  <c r="J238" i="1"/>
  <c r="K238" i="1" s="1"/>
  <c r="J239" i="1"/>
  <c r="K239" i="1" s="1"/>
  <c r="J242" i="1"/>
  <c r="K242" i="1" s="1"/>
  <c r="J243" i="1"/>
  <c r="K243" i="1" s="1"/>
  <c r="J247" i="1"/>
  <c r="K247" i="1" s="1"/>
  <c r="J108" i="2" l="1"/>
  <c r="K108" i="2" s="1"/>
  <c r="J130" i="3"/>
  <c r="K130" i="3" s="1"/>
  <c r="J115" i="3"/>
  <c r="K115" i="3" s="1"/>
  <c r="J67" i="3"/>
  <c r="K67" i="3" s="1"/>
  <c r="J52" i="3"/>
  <c r="K52" i="3" s="1"/>
  <c r="J212" i="3"/>
  <c r="K212" i="3" s="1"/>
  <c r="J178" i="3"/>
  <c r="K178" i="3" s="1"/>
  <c r="J161" i="3"/>
  <c r="K161" i="3" s="1"/>
  <c r="J185" i="3"/>
  <c r="K185" i="3" s="1"/>
  <c r="J35" i="3"/>
  <c r="K35" i="3" s="1"/>
  <c r="J94" i="3"/>
  <c r="K94" i="3" s="1"/>
  <c r="J74" i="2"/>
  <c r="K74" i="2" s="1"/>
  <c r="J13" i="2"/>
  <c r="K13" i="2" s="1"/>
  <c r="J65" i="3"/>
  <c r="K65" i="3" s="1"/>
  <c r="J50" i="3"/>
  <c r="K50" i="3" s="1"/>
  <c r="J245" i="3"/>
  <c r="K245" i="3" s="1"/>
  <c r="J210" i="3"/>
  <c r="K210" i="3" s="1"/>
  <c r="J215" i="3"/>
  <c r="K215" i="3" s="1"/>
  <c r="J192" i="3"/>
  <c r="K192" i="3" s="1"/>
  <c r="J188" i="2"/>
  <c r="K188" i="2" s="1"/>
  <c r="J29" i="3"/>
  <c r="K29" i="3" s="1"/>
  <c r="J150" i="3"/>
  <c r="K150" i="3" s="1"/>
  <c r="J88" i="3"/>
  <c r="K88" i="3" s="1"/>
  <c r="J25" i="3"/>
  <c r="K25" i="3" s="1"/>
  <c r="J72" i="2"/>
  <c r="K72" i="2" s="1"/>
  <c r="J11" i="2"/>
  <c r="K11" i="2" s="1"/>
  <c r="J111" i="3"/>
  <c r="K111" i="3" s="1"/>
  <c r="J79" i="3"/>
  <c r="K79" i="3" s="1"/>
  <c r="J16" i="3"/>
  <c r="K16" i="3" s="1"/>
  <c r="J240" i="3"/>
  <c r="K240" i="3" s="1"/>
  <c r="J190" i="3"/>
  <c r="K190" i="3" s="1"/>
  <c r="J173" i="3"/>
  <c r="K173" i="3" s="1"/>
  <c r="J157" i="3"/>
  <c r="K157" i="3" s="1"/>
  <c r="J140" i="3"/>
  <c r="K140" i="3" s="1"/>
  <c r="J82" i="3"/>
  <c r="K82" i="3" s="1"/>
  <c r="J197" i="3"/>
  <c r="K197" i="3" s="1"/>
  <c r="J181" i="3"/>
  <c r="K181" i="3" s="1"/>
  <c r="J164" i="3"/>
  <c r="K164" i="3" s="1"/>
  <c r="J80" i="3"/>
  <c r="K80" i="3" s="1"/>
  <c r="J19" i="3"/>
  <c r="K19" i="3" s="1"/>
  <c r="J78" i="3"/>
  <c r="K78" i="3" s="1"/>
  <c r="J17" i="3"/>
  <c r="K17" i="3" s="1"/>
  <c r="J109" i="3"/>
  <c r="K109" i="3" s="1"/>
  <c r="J93" i="3"/>
  <c r="K93" i="3" s="1"/>
  <c r="J77" i="3"/>
  <c r="K77" i="3" s="1"/>
  <c r="J46" i="3"/>
  <c r="K46" i="3" s="1"/>
  <c r="J30" i="3"/>
  <c r="K30" i="3" s="1"/>
  <c r="J206" i="3"/>
  <c r="K206" i="3" s="1"/>
  <c r="J116" i="3"/>
  <c r="K116" i="3" s="1"/>
  <c r="J4" i="3"/>
  <c r="K4" i="3" s="1"/>
  <c r="J188" i="3"/>
  <c r="K188" i="3" s="1"/>
  <c r="J171" i="3"/>
  <c r="K171" i="3" s="1"/>
  <c r="J74" i="3"/>
  <c r="K74" i="3" s="1"/>
  <c r="J13" i="3"/>
  <c r="K13" i="3" s="1"/>
  <c r="J162" i="3"/>
  <c r="K162" i="3" s="1"/>
  <c r="J146" i="3"/>
  <c r="K146" i="3" s="1"/>
  <c r="J70" i="3"/>
  <c r="K70" i="3" s="1"/>
  <c r="J9" i="3"/>
  <c r="K9" i="3" s="1"/>
  <c r="J100" i="2"/>
  <c r="K100" i="2" s="1"/>
  <c r="J39" i="2"/>
  <c r="K39" i="2" s="1"/>
  <c r="J123" i="3"/>
  <c r="K123" i="3" s="1"/>
  <c r="J107" i="3"/>
  <c r="K107" i="3" s="1"/>
  <c r="J75" i="3"/>
  <c r="K75" i="3" s="1"/>
  <c r="J44" i="3"/>
  <c r="K44" i="3" s="1"/>
  <c r="J28" i="3"/>
  <c r="K28" i="3" s="1"/>
  <c r="J12" i="3"/>
  <c r="K12" i="3" s="1"/>
  <c r="J124" i="3"/>
  <c r="K124" i="3" s="1"/>
  <c r="J68" i="3"/>
  <c r="K68" i="3" s="1"/>
  <c r="J23" i="3"/>
  <c r="K23" i="3" s="1"/>
  <c r="J153" i="3"/>
  <c r="K153" i="3" s="1"/>
  <c r="J129" i="3"/>
  <c r="K129" i="3" s="1"/>
  <c r="J66" i="3"/>
  <c r="K66" i="3" s="1"/>
  <c r="J5" i="3"/>
  <c r="K5" i="3" s="1"/>
  <c r="J193" i="3"/>
  <c r="K193" i="3" s="1"/>
  <c r="J160" i="3"/>
  <c r="K160" i="3" s="1"/>
  <c r="J144" i="3"/>
  <c r="K144" i="3" s="1"/>
  <c r="J128" i="3"/>
  <c r="K128" i="3" s="1"/>
  <c r="J246" i="3"/>
  <c r="K246" i="3" s="1"/>
  <c r="J62" i="3"/>
  <c r="K62" i="3" s="1"/>
  <c r="J244" i="3"/>
  <c r="K244" i="3" s="1"/>
  <c r="J37" i="2"/>
  <c r="K37" i="2" s="1"/>
  <c r="J105" i="3"/>
  <c r="K105" i="3" s="1"/>
  <c r="J89" i="3"/>
  <c r="K89" i="3" s="1"/>
  <c r="J73" i="3"/>
  <c r="K73" i="3" s="1"/>
  <c r="J42" i="3"/>
  <c r="K42" i="3" s="1"/>
  <c r="J26" i="3"/>
  <c r="K26" i="3" s="1"/>
  <c r="J10" i="3"/>
  <c r="K10" i="3" s="1"/>
  <c r="J218" i="3"/>
  <c r="K218" i="3" s="1"/>
  <c r="J131" i="3"/>
  <c r="K131" i="3" s="1"/>
  <c r="J76" i="3"/>
  <c r="K76" i="3" s="1"/>
  <c r="J84" i="3"/>
  <c r="K84" i="3" s="1"/>
  <c r="J184" i="3"/>
  <c r="K184" i="3" s="1"/>
  <c r="J167" i="3"/>
  <c r="K167" i="3" s="1"/>
  <c r="J151" i="3"/>
  <c r="K151" i="3" s="1"/>
  <c r="J122" i="3"/>
  <c r="K122" i="3" s="1"/>
  <c r="J59" i="3"/>
  <c r="K59" i="3" s="1"/>
  <c r="J221" i="3"/>
  <c r="K221" i="3" s="1"/>
  <c r="J158" i="3"/>
  <c r="K158" i="3" s="1"/>
  <c r="J142" i="3"/>
  <c r="K142" i="3" s="1"/>
  <c r="J219" i="3"/>
  <c r="K219" i="3" s="1"/>
  <c r="J118" i="3"/>
  <c r="K118" i="3" s="1"/>
  <c r="J217" i="3"/>
  <c r="K217" i="3" s="1"/>
  <c r="J39" i="3"/>
  <c r="K39" i="3" s="1"/>
  <c r="J35" i="2"/>
  <c r="K35" i="2" s="1"/>
  <c r="J35" i="1"/>
  <c r="K35" i="1" s="1"/>
  <c r="J134" i="3"/>
  <c r="K134" i="3" s="1"/>
  <c r="J119" i="3"/>
  <c r="K119" i="3" s="1"/>
  <c r="J71" i="3"/>
  <c r="K71" i="3" s="1"/>
  <c r="J40" i="3"/>
  <c r="K40" i="3" s="1"/>
  <c r="J24" i="3"/>
  <c r="K24" i="3" s="1"/>
  <c r="J8" i="3"/>
  <c r="K8" i="3" s="1"/>
  <c r="J216" i="3"/>
  <c r="K216" i="3" s="1"/>
  <c r="J198" i="3"/>
  <c r="K198" i="3" s="1"/>
  <c r="J182" i="3"/>
  <c r="K182" i="3" s="1"/>
  <c r="J165" i="3"/>
  <c r="K165" i="3" s="1"/>
  <c r="J149" i="3"/>
  <c r="K149" i="3" s="1"/>
  <c r="J114" i="3"/>
  <c r="K114" i="3" s="1"/>
  <c r="J53" i="3"/>
  <c r="K53" i="3" s="1"/>
  <c r="J213" i="3"/>
  <c r="K213" i="3" s="1"/>
  <c r="J189" i="3"/>
  <c r="K189" i="3" s="1"/>
  <c r="J172" i="3"/>
  <c r="K172" i="3" s="1"/>
  <c r="J156" i="3"/>
  <c r="K156" i="3" s="1"/>
  <c r="J112" i="3"/>
  <c r="K112" i="3" s="1"/>
  <c r="J51" i="3"/>
  <c r="K51" i="3" s="1"/>
  <c r="J211" i="3"/>
  <c r="K211" i="3" s="1"/>
  <c r="J110" i="3"/>
  <c r="K110" i="3" s="1"/>
  <c r="J49" i="3"/>
  <c r="K49" i="3" s="1"/>
  <c r="J209" i="3"/>
  <c r="K209" i="3" s="1"/>
  <c r="J207" i="3"/>
  <c r="K207" i="3" s="1"/>
  <c r="J126" i="2"/>
  <c r="K126" i="2" s="1"/>
  <c r="J62" i="2"/>
  <c r="K62" i="2" s="1"/>
  <c r="J110" i="1"/>
  <c r="K110" i="1" s="1"/>
  <c r="J132" i="3"/>
  <c r="K132" i="3" s="1"/>
  <c r="J117" i="3"/>
  <c r="K117" i="3" s="1"/>
  <c r="J101" i="3"/>
  <c r="K101" i="3" s="1"/>
  <c r="J85" i="3"/>
  <c r="K85" i="3" s="1"/>
  <c r="J69" i="3"/>
  <c r="K69" i="3" s="1"/>
  <c r="J54" i="3"/>
  <c r="K54" i="3" s="1"/>
  <c r="J38" i="3"/>
  <c r="K38" i="3" s="1"/>
  <c r="J22" i="3"/>
  <c r="K22" i="3" s="1"/>
  <c r="J6" i="3"/>
  <c r="K6" i="3" s="1"/>
  <c r="J214" i="3"/>
  <c r="K214" i="3" s="1"/>
  <c r="J196" i="3"/>
  <c r="K196" i="3" s="1"/>
  <c r="J163" i="3"/>
  <c r="K163" i="3" s="1"/>
  <c r="J147" i="3"/>
  <c r="K147" i="3" s="1"/>
  <c r="J106" i="3"/>
  <c r="K106" i="3" s="1"/>
  <c r="J45" i="3"/>
  <c r="K45" i="3" s="1"/>
  <c r="J205" i="3"/>
  <c r="K205" i="3" s="1"/>
  <c r="J187" i="3"/>
  <c r="K187" i="3" s="1"/>
  <c r="J170" i="3"/>
  <c r="K170" i="3" s="1"/>
  <c r="J154" i="3"/>
  <c r="K154" i="3" s="1"/>
  <c r="J135" i="3"/>
  <c r="K135" i="3" s="1"/>
  <c r="J104" i="3"/>
  <c r="K104" i="3" s="1"/>
  <c r="J43" i="3"/>
  <c r="K43" i="3" s="1"/>
  <c r="J203" i="3"/>
  <c r="K203" i="3" s="1"/>
  <c r="J179" i="1"/>
  <c r="K179" i="1" s="1"/>
  <c r="J102" i="3"/>
  <c r="K102" i="3" s="1"/>
  <c r="J41" i="3"/>
  <c r="K41" i="3" s="1"/>
  <c r="J92" i="3"/>
  <c r="K92" i="3" s="1"/>
  <c r="J47" i="3"/>
  <c r="K47" i="3" s="1"/>
  <c r="J59" i="1"/>
  <c r="K59" i="1" s="1"/>
  <c r="J193" i="1"/>
  <c r="K193" i="1" s="1"/>
  <c r="J173" i="1"/>
  <c r="K173" i="1" s="1"/>
  <c r="J113" i="1"/>
  <c r="K113" i="1" s="1"/>
  <c r="J143" i="1"/>
  <c r="K143" i="1" s="1"/>
  <c r="J79" i="1"/>
  <c r="K79" i="1" s="1"/>
  <c r="J154" i="1"/>
  <c r="K154" i="1" s="1"/>
  <c r="J160" i="1"/>
  <c r="K160" i="1" s="1"/>
  <c r="J192" i="1"/>
  <c r="K192" i="1" s="1"/>
  <c r="J104" i="1"/>
  <c r="K104" i="1" s="1"/>
  <c r="J121" i="1"/>
  <c r="K121" i="1" s="1"/>
  <c r="J60" i="1"/>
  <c r="K60" i="1" s="1"/>
  <c r="J92" i="1"/>
  <c r="K92" i="1" s="1"/>
  <c r="J108" i="1"/>
  <c r="K108" i="1" s="1"/>
  <c r="J207" i="1"/>
  <c r="K207" i="1" s="1"/>
  <c r="J177" i="1"/>
  <c r="K177" i="1" s="1"/>
  <c r="J186" i="1"/>
  <c r="K186" i="1" s="1"/>
  <c r="J112" i="1"/>
  <c r="K112" i="1" s="1"/>
  <c r="J210" i="1"/>
  <c r="K210" i="1" s="1"/>
  <c r="J142" i="1"/>
  <c r="K142" i="1" s="1"/>
  <c r="J100" i="1"/>
  <c r="K100" i="1" s="1"/>
  <c r="J117" i="1"/>
  <c r="K117" i="1" s="1"/>
  <c r="J145" i="1"/>
  <c r="K145" i="1" s="1"/>
  <c r="J125" i="1"/>
  <c r="K125" i="1" s="1"/>
  <c r="J134" i="1"/>
  <c r="K134" i="1" s="1"/>
  <c r="J65" i="1"/>
  <c r="K65" i="1" s="1"/>
  <c r="J194" i="1"/>
  <c r="K194" i="1" s="1"/>
  <c r="J218" i="1"/>
  <c r="K218" i="1" s="1"/>
  <c r="J124" i="1"/>
  <c r="K124" i="1" s="1"/>
  <c r="J141" i="1"/>
  <c r="K141" i="1" s="1"/>
  <c r="J67" i="1"/>
  <c r="K67" i="1" s="1"/>
  <c r="J84" i="1"/>
  <c r="K84" i="1" s="1"/>
  <c r="J69" i="1"/>
  <c r="K69" i="1" s="1"/>
  <c r="J172" i="1"/>
  <c r="K172" i="1" s="1"/>
  <c r="J191" i="1"/>
  <c r="K191" i="1" s="1"/>
  <c r="J89" i="1"/>
  <c r="K89" i="1" s="1"/>
  <c r="J246" i="1"/>
  <c r="K246" i="1" s="1"/>
  <c r="J222" i="1"/>
  <c r="K222" i="1" s="1"/>
  <c r="J152" i="1"/>
  <c r="K152" i="1" s="1"/>
  <c r="J115" i="1"/>
  <c r="K115" i="1" s="1"/>
  <c r="J73" i="1"/>
  <c r="K73" i="1" s="1"/>
  <c r="J212" i="1"/>
  <c r="K212" i="1" s="1"/>
  <c r="J205" i="1"/>
  <c r="K205" i="1" s="1"/>
  <c r="J101" i="1"/>
  <c r="K101" i="1" s="1"/>
  <c r="J102" i="1"/>
  <c r="K102" i="1" s="1"/>
  <c r="J88" i="1"/>
  <c r="K88" i="1" s="1"/>
  <c r="J74" i="1"/>
  <c r="K74" i="1" s="1"/>
  <c r="J105" i="1"/>
  <c r="K105" i="1" s="1"/>
  <c r="J203" i="1"/>
  <c r="K203" i="1" s="1"/>
  <c r="J122" i="1"/>
  <c r="K122" i="1" s="1"/>
  <c r="J221" i="1"/>
  <c r="K221" i="1" s="1"/>
  <c r="J190" i="1"/>
  <c r="K190" i="1" s="1"/>
  <c r="J132" i="1"/>
  <c r="K132" i="1" s="1"/>
  <c r="J99" i="1"/>
  <c r="K99" i="1" s="1"/>
  <c r="J214" i="1"/>
  <c r="K214" i="1" s="1"/>
  <c r="J183" i="1"/>
  <c r="K183" i="1" s="1"/>
  <c r="J54" i="1"/>
  <c r="K54" i="1" s="1"/>
  <c r="J47" i="1"/>
  <c r="K47" i="1" s="1"/>
  <c r="J21" i="1"/>
  <c r="K21" i="1" s="1"/>
  <c r="J24" i="1"/>
  <c r="K24" i="1" s="1"/>
  <c r="J42" i="1"/>
  <c r="K42" i="1" s="1"/>
  <c r="J50" i="1"/>
  <c r="K50" i="1" s="1"/>
  <c r="J6" i="1"/>
  <c r="K6" i="1" s="1"/>
  <c r="J43" i="1"/>
  <c r="K43" i="1" s="1"/>
  <c r="J31" i="1"/>
  <c r="K31" i="1" s="1"/>
  <c r="J16" i="1"/>
  <c r="K16" i="1" s="1"/>
  <c r="J32" i="1"/>
  <c r="K32" i="1" s="1"/>
  <c r="J25" i="1"/>
  <c r="K25" i="1" s="1"/>
  <c r="J55" i="1"/>
  <c r="K55" i="1" s="1"/>
  <c r="J27" i="1"/>
  <c r="K27" i="1" s="1"/>
  <c r="J48" i="1"/>
  <c r="K48" i="1" s="1"/>
  <c r="J265" i="3"/>
  <c r="K265" i="3" s="1"/>
  <c r="G262" i="3"/>
  <c r="F262" i="3"/>
  <c r="E262" i="3"/>
  <c r="D262" i="3"/>
  <c r="C262" i="3"/>
  <c r="G261" i="3"/>
  <c r="F261" i="3"/>
  <c r="E261" i="3"/>
  <c r="D261" i="3"/>
  <c r="C261" i="3"/>
  <c r="J260" i="3"/>
  <c r="K260" i="3" s="1"/>
  <c r="G259" i="3"/>
  <c r="F259" i="3"/>
  <c r="E259" i="3"/>
  <c r="D259" i="3"/>
  <c r="C259" i="3"/>
  <c r="J258" i="3"/>
  <c r="K258" i="3" s="1"/>
  <c r="G255" i="3"/>
  <c r="F255" i="3"/>
  <c r="E255" i="3"/>
  <c r="D255" i="3"/>
  <c r="D270" i="3" s="1"/>
  <c r="C255" i="3"/>
  <c r="C270" i="3" s="1"/>
  <c r="G254" i="3"/>
  <c r="G269" i="3" s="1"/>
  <c r="F254" i="3"/>
  <c r="E254" i="3"/>
  <c r="D254" i="3"/>
  <c r="C254" i="3"/>
  <c r="G253" i="3"/>
  <c r="G268" i="3" s="1"/>
  <c r="F253" i="3"/>
  <c r="F268" i="3" s="1"/>
  <c r="E253" i="3"/>
  <c r="E268" i="3" s="1"/>
  <c r="D253" i="3"/>
  <c r="D268" i="3" s="1"/>
  <c r="C253" i="3"/>
  <c r="C268" i="3" s="1"/>
  <c r="G252" i="3"/>
  <c r="G267" i="3" s="1"/>
  <c r="F252" i="3"/>
  <c r="F267" i="3" s="1"/>
  <c r="E252" i="3"/>
  <c r="E267" i="3" s="1"/>
  <c r="D252" i="3"/>
  <c r="D267" i="3" s="1"/>
  <c r="C252" i="3"/>
  <c r="C267" i="3" s="1"/>
  <c r="G251" i="3"/>
  <c r="F251" i="3"/>
  <c r="E251" i="3"/>
  <c r="E266" i="3" s="1"/>
  <c r="D251" i="3"/>
  <c r="C251" i="3"/>
  <c r="J250" i="3"/>
  <c r="K250" i="3" s="1"/>
  <c r="J249" i="3"/>
  <c r="K249" i="3" s="1"/>
  <c r="G248" i="3"/>
  <c r="F248" i="3"/>
  <c r="E248" i="3"/>
  <c r="D248" i="3"/>
  <c r="C248" i="3"/>
  <c r="B247" i="3"/>
  <c r="B246" i="3"/>
  <c r="B245" i="3"/>
  <c r="B244" i="3"/>
  <c r="J243" i="3"/>
  <c r="K243" i="3" s="1"/>
  <c r="B243" i="3"/>
  <c r="J242" i="3"/>
  <c r="K242" i="3" s="1"/>
  <c r="B242" i="3"/>
  <c r="B241" i="3"/>
  <c r="B240" i="3"/>
  <c r="J239" i="3"/>
  <c r="K239" i="3" s="1"/>
  <c r="B239" i="3"/>
  <c r="J238" i="3"/>
  <c r="K238" i="3" s="1"/>
  <c r="B238" i="3"/>
  <c r="J237" i="3"/>
  <c r="K237" i="3" s="1"/>
  <c r="B237" i="3"/>
  <c r="J236" i="3"/>
  <c r="K236" i="3" s="1"/>
  <c r="B236" i="3"/>
  <c r="J235" i="3"/>
  <c r="K235" i="3" s="1"/>
  <c r="B235" i="3"/>
  <c r="J234" i="3"/>
  <c r="K234" i="3" s="1"/>
  <c r="B234" i="3"/>
  <c r="J233" i="3"/>
  <c r="K233" i="3" s="1"/>
  <c r="B233" i="3"/>
  <c r="J232" i="3"/>
  <c r="K232" i="3" s="1"/>
  <c r="B232" i="3"/>
  <c r="J231" i="3"/>
  <c r="K231" i="3" s="1"/>
  <c r="B231" i="3"/>
  <c r="J230" i="3"/>
  <c r="K230" i="3" s="1"/>
  <c r="B230" i="3"/>
  <c r="J229" i="3"/>
  <c r="K229" i="3" s="1"/>
  <c r="B229" i="3"/>
  <c r="J228" i="3"/>
  <c r="K228" i="3" s="1"/>
  <c r="B228" i="3"/>
  <c r="J227" i="3"/>
  <c r="K227" i="3" s="1"/>
  <c r="B227" i="3"/>
  <c r="J226" i="3"/>
  <c r="K226" i="3" s="1"/>
  <c r="B226" i="3"/>
  <c r="J225" i="3"/>
  <c r="K225" i="3" s="1"/>
  <c r="B225" i="3"/>
  <c r="J224" i="3"/>
  <c r="K224" i="3" s="1"/>
  <c r="B224" i="3"/>
  <c r="J223" i="3"/>
  <c r="K223" i="3" s="1"/>
  <c r="B223" i="3"/>
  <c r="J222" i="3"/>
  <c r="K222" i="3" s="1"/>
  <c r="B222" i="3"/>
  <c r="B221" i="3"/>
  <c r="J220" i="3"/>
  <c r="K220" i="3" s="1"/>
  <c r="B220" i="3"/>
  <c r="B219" i="3"/>
  <c r="B218" i="3"/>
  <c r="B217" i="3"/>
  <c r="B216" i="3"/>
  <c r="B215" i="3"/>
  <c r="B214" i="3"/>
  <c r="B213" i="3"/>
  <c r="B212" i="3"/>
  <c r="B211" i="3"/>
  <c r="B210" i="3"/>
  <c r="B209" i="3"/>
  <c r="J208" i="3"/>
  <c r="K208" i="3" s="1"/>
  <c r="B208" i="3"/>
  <c r="B207" i="3"/>
  <c r="B206" i="3"/>
  <c r="B205" i="3"/>
  <c r="J204" i="3"/>
  <c r="K204" i="3" s="1"/>
  <c r="B204" i="3"/>
  <c r="B203" i="3"/>
  <c r="J202" i="3"/>
  <c r="K202" i="3" s="1"/>
  <c r="B202" i="3"/>
  <c r="J201" i="3"/>
  <c r="K201" i="3" s="1"/>
  <c r="B201" i="3"/>
  <c r="G200" i="3"/>
  <c r="F200" i="3"/>
  <c r="E200" i="3"/>
  <c r="D200" i="3"/>
  <c r="C200" i="3"/>
  <c r="B200" i="3"/>
  <c r="B199" i="3"/>
  <c r="B198" i="3"/>
  <c r="B197" i="3"/>
  <c r="B196" i="3"/>
  <c r="J195" i="3"/>
  <c r="K195" i="3" s="1"/>
  <c r="B195" i="3"/>
  <c r="J194" i="3"/>
  <c r="K194" i="3" s="1"/>
  <c r="B194" i="3"/>
  <c r="B193" i="3"/>
  <c r="B192" i="3"/>
  <c r="J191" i="3"/>
  <c r="K191" i="3" s="1"/>
  <c r="B191" i="3"/>
  <c r="B190" i="3"/>
  <c r="B189" i="3"/>
  <c r="B188" i="3"/>
  <c r="B187" i="3"/>
  <c r="J186" i="3"/>
  <c r="K186" i="3" s="1"/>
  <c r="B186" i="3"/>
  <c r="B185" i="3"/>
  <c r="B184" i="3"/>
  <c r="J183" i="3"/>
  <c r="K183" i="3" s="1"/>
  <c r="B183" i="3"/>
  <c r="B182" i="3"/>
  <c r="B181" i="3"/>
  <c r="B180" i="3"/>
  <c r="J179" i="3"/>
  <c r="K179" i="3" s="1"/>
  <c r="B179" i="3"/>
  <c r="B178" i="3"/>
  <c r="J177" i="3"/>
  <c r="K177" i="3" s="1"/>
  <c r="B177" i="3"/>
  <c r="J176" i="3"/>
  <c r="K176" i="3" s="1"/>
  <c r="B176" i="3"/>
  <c r="G175" i="3"/>
  <c r="F175" i="3"/>
  <c r="E175" i="3"/>
  <c r="D175" i="3"/>
  <c r="C175" i="3"/>
  <c r="B175" i="3"/>
  <c r="B174" i="3"/>
  <c r="B173" i="3"/>
  <c r="B172" i="3"/>
  <c r="B171" i="3"/>
  <c r="B170" i="3"/>
  <c r="J169" i="3"/>
  <c r="K169" i="3" s="1"/>
  <c r="B169" i="3"/>
  <c r="J168" i="3"/>
  <c r="K168" i="3" s="1"/>
  <c r="B168" i="3"/>
  <c r="B167" i="3"/>
  <c r="J166" i="3"/>
  <c r="K166" i="3" s="1"/>
  <c r="B166" i="3"/>
  <c r="B165" i="3"/>
  <c r="B164" i="3"/>
  <c r="B163" i="3"/>
  <c r="B162" i="3"/>
  <c r="B161" i="3"/>
  <c r="B160" i="3"/>
  <c r="J159" i="3"/>
  <c r="K159" i="3" s="1"/>
  <c r="B159" i="3"/>
  <c r="B158" i="3"/>
  <c r="B157" i="3"/>
  <c r="B156" i="3"/>
  <c r="J155" i="3"/>
  <c r="K155" i="3" s="1"/>
  <c r="B155" i="3"/>
  <c r="B154" i="3"/>
  <c r="B153" i="3"/>
  <c r="J152" i="3"/>
  <c r="K152" i="3" s="1"/>
  <c r="B152" i="3"/>
  <c r="B151" i="3"/>
  <c r="B150" i="3"/>
  <c r="B149" i="3"/>
  <c r="J148" i="3"/>
  <c r="K148" i="3" s="1"/>
  <c r="B148" i="3"/>
  <c r="B147" i="3"/>
  <c r="B146" i="3"/>
  <c r="J145" i="3"/>
  <c r="K145" i="3" s="1"/>
  <c r="B145" i="3"/>
  <c r="B144" i="3"/>
  <c r="J143" i="3"/>
  <c r="K143" i="3" s="1"/>
  <c r="B143" i="3"/>
  <c r="B142" i="3"/>
  <c r="B141" i="3"/>
  <c r="B140" i="3"/>
  <c r="J139" i="3"/>
  <c r="K139" i="3" s="1"/>
  <c r="B139" i="3"/>
  <c r="J138" i="3"/>
  <c r="K138" i="3" s="1"/>
  <c r="B138" i="3"/>
  <c r="G137" i="3"/>
  <c r="F137" i="3"/>
  <c r="E137" i="3"/>
  <c r="D137" i="3"/>
  <c r="C137" i="3"/>
  <c r="B137" i="3"/>
  <c r="B136" i="3"/>
  <c r="B135" i="3"/>
  <c r="B134" i="3"/>
  <c r="J133" i="3"/>
  <c r="K133" i="3" s="1"/>
  <c r="B133" i="3"/>
  <c r="B132" i="3"/>
  <c r="B131" i="3"/>
  <c r="B130" i="3"/>
  <c r="B129" i="3"/>
  <c r="B128" i="3"/>
  <c r="J127" i="3"/>
  <c r="K127" i="3" s="1"/>
  <c r="B127" i="3"/>
  <c r="J126" i="3"/>
  <c r="K126" i="3" s="1"/>
  <c r="B126" i="3"/>
  <c r="J125" i="3"/>
  <c r="K125" i="3" s="1"/>
  <c r="B125" i="3"/>
  <c r="B124" i="3"/>
  <c r="B123" i="3"/>
  <c r="B122" i="3"/>
  <c r="J121" i="3"/>
  <c r="K121" i="3" s="1"/>
  <c r="B121" i="3"/>
  <c r="J120" i="3"/>
  <c r="K120" i="3" s="1"/>
  <c r="B120" i="3"/>
  <c r="B119" i="3"/>
  <c r="B118" i="3"/>
  <c r="B117" i="3"/>
  <c r="B116" i="3"/>
  <c r="B115" i="3"/>
  <c r="B114" i="3"/>
  <c r="J113" i="3"/>
  <c r="K113" i="3" s="1"/>
  <c r="B113" i="3"/>
  <c r="B112" i="3"/>
  <c r="B111" i="3"/>
  <c r="B110" i="3"/>
  <c r="B109" i="3"/>
  <c r="J108" i="3"/>
  <c r="K108" i="3" s="1"/>
  <c r="B108" i="3"/>
  <c r="B107" i="3"/>
  <c r="B106" i="3"/>
  <c r="B105" i="3"/>
  <c r="B104" i="3"/>
  <c r="J103" i="3"/>
  <c r="K103" i="3" s="1"/>
  <c r="B103" i="3"/>
  <c r="B102" i="3"/>
  <c r="B101" i="3"/>
  <c r="J100" i="3"/>
  <c r="K100" i="3" s="1"/>
  <c r="B100" i="3"/>
  <c r="J99" i="3"/>
  <c r="K99" i="3" s="1"/>
  <c r="B99" i="3"/>
  <c r="J98" i="3"/>
  <c r="K98" i="3" s="1"/>
  <c r="B98" i="3"/>
  <c r="J97" i="3"/>
  <c r="K97" i="3" s="1"/>
  <c r="B97" i="3"/>
  <c r="G96" i="3"/>
  <c r="F96" i="3"/>
  <c r="E96" i="3"/>
  <c r="D96" i="3"/>
  <c r="C96" i="3"/>
  <c r="B96" i="3"/>
  <c r="B95" i="3"/>
  <c r="B94" i="3"/>
  <c r="B93" i="3"/>
  <c r="B92" i="3"/>
  <c r="J91" i="3"/>
  <c r="K91" i="3" s="1"/>
  <c r="B91" i="3"/>
  <c r="J90" i="3"/>
  <c r="K90" i="3" s="1"/>
  <c r="B90" i="3"/>
  <c r="B89" i="3"/>
  <c r="B88" i="3"/>
  <c r="J87" i="3"/>
  <c r="K87" i="3" s="1"/>
  <c r="B87" i="3"/>
  <c r="J86" i="3"/>
  <c r="K86" i="3" s="1"/>
  <c r="B86" i="3"/>
  <c r="B85" i="3"/>
  <c r="B84" i="3"/>
  <c r="J83" i="3"/>
  <c r="K83" i="3" s="1"/>
  <c r="B83" i="3"/>
  <c r="B82" i="3"/>
  <c r="J81" i="3"/>
  <c r="K81" i="3" s="1"/>
  <c r="B81" i="3"/>
  <c r="B80" i="3"/>
  <c r="B79" i="3"/>
  <c r="B78" i="3"/>
  <c r="B77" i="3"/>
  <c r="B76" i="3"/>
  <c r="B75" i="3"/>
  <c r="B74" i="3"/>
  <c r="B73" i="3"/>
  <c r="J72" i="3"/>
  <c r="K72" i="3" s="1"/>
  <c r="B72" i="3"/>
  <c r="B71" i="3"/>
  <c r="B70" i="3"/>
  <c r="B69" i="3"/>
  <c r="B68" i="3"/>
  <c r="B67" i="3"/>
  <c r="B66" i="3"/>
  <c r="B65" i="3"/>
  <c r="J64" i="3"/>
  <c r="K64" i="3" s="1"/>
  <c r="B64" i="3"/>
  <c r="J63" i="3"/>
  <c r="K63" i="3" s="1"/>
  <c r="B63" i="3"/>
  <c r="B62" i="3"/>
  <c r="J61" i="3"/>
  <c r="K61" i="3" s="1"/>
  <c r="B61" i="3"/>
  <c r="B60" i="3"/>
  <c r="B59" i="3"/>
  <c r="J58" i="3"/>
  <c r="K58" i="3" s="1"/>
  <c r="B58" i="3"/>
  <c r="G57" i="3"/>
  <c r="F57" i="3"/>
  <c r="E57" i="3"/>
  <c r="D57" i="3"/>
  <c r="C57" i="3"/>
  <c r="B57" i="3"/>
  <c r="B56" i="3"/>
  <c r="J55" i="3"/>
  <c r="K55" i="3" s="1"/>
  <c r="B55" i="3"/>
  <c r="B54" i="3"/>
  <c r="B53" i="3"/>
  <c r="B52" i="3"/>
  <c r="B51" i="3"/>
  <c r="B50" i="3"/>
  <c r="B49" i="3"/>
  <c r="J48" i="3"/>
  <c r="K48" i="3" s="1"/>
  <c r="B48" i="3"/>
  <c r="B47" i="3"/>
  <c r="B46" i="3"/>
  <c r="B45" i="3"/>
  <c r="B44" i="3"/>
  <c r="B43" i="3"/>
  <c r="B42" i="3"/>
  <c r="B41" i="3"/>
  <c r="B40" i="3"/>
  <c r="B39" i="3"/>
  <c r="B38" i="3"/>
  <c r="J37" i="3"/>
  <c r="K37" i="3" s="1"/>
  <c r="B37" i="3"/>
  <c r="J36" i="3"/>
  <c r="K36" i="3" s="1"/>
  <c r="B36" i="3"/>
  <c r="B35" i="3"/>
  <c r="J34" i="3"/>
  <c r="K34" i="3" s="1"/>
  <c r="B34" i="3"/>
  <c r="J33" i="3"/>
  <c r="K33" i="3" s="1"/>
  <c r="B33" i="3"/>
  <c r="J32" i="3"/>
  <c r="K32" i="3" s="1"/>
  <c r="B32" i="3"/>
  <c r="J31" i="3"/>
  <c r="K31" i="3" s="1"/>
  <c r="B31" i="3"/>
  <c r="B30" i="3"/>
  <c r="B29" i="3"/>
  <c r="B28" i="3"/>
  <c r="J27" i="3"/>
  <c r="K27" i="3" s="1"/>
  <c r="B27" i="3"/>
  <c r="B26" i="3"/>
  <c r="B25" i="3"/>
  <c r="B24" i="3"/>
  <c r="B23" i="3"/>
  <c r="B22" i="3"/>
  <c r="J21" i="3"/>
  <c r="K21" i="3" s="1"/>
  <c r="B21" i="3"/>
  <c r="J20" i="3"/>
  <c r="K20" i="3" s="1"/>
  <c r="B20" i="3"/>
  <c r="B19" i="3"/>
  <c r="J18" i="3"/>
  <c r="K18" i="3" s="1"/>
  <c r="B18" i="3"/>
  <c r="B17" i="3"/>
  <c r="B16" i="3"/>
  <c r="J15" i="3"/>
  <c r="K15" i="3" s="1"/>
  <c r="B15" i="3"/>
  <c r="B14" i="3"/>
  <c r="B13" i="3"/>
  <c r="B12" i="3"/>
  <c r="J11" i="3"/>
  <c r="K11" i="3" s="1"/>
  <c r="B11" i="3"/>
  <c r="B10" i="3"/>
  <c r="B9" i="3"/>
  <c r="B8" i="3"/>
  <c r="J7" i="3"/>
  <c r="K7" i="3" s="1"/>
  <c r="B7" i="3"/>
  <c r="B6" i="3"/>
  <c r="B5" i="3"/>
  <c r="B4" i="3"/>
  <c r="G271" i="2"/>
  <c r="F271" i="2"/>
  <c r="E271" i="2"/>
  <c r="D271" i="2"/>
  <c r="C271" i="2"/>
  <c r="J265" i="2"/>
  <c r="K265" i="2" s="1"/>
  <c r="G262" i="2"/>
  <c r="G264" i="2" s="1"/>
  <c r="F262" i="2"/>
  <c r="E262" i="2"/>
  <c r="D262" i="2"/>
  <c r="C262" i="2"/>
  <c r="J261" i="2"/>
  <c r="K261" i="2" s="1"/>
  <c r="J260" i="2"/>
  <c r="K260" i="2" s="1"/>
  <c r="G259" i="2"/>
  <c r="F259" i="2"/>
  <c r="F264" i="2" s="1"/>
  <c r="E259" i="2"/>
  <c r="D259" i="2"/>
  <c r="C259" i="2"/>
  <c r="K258" i="2"/>
  <c r="J258" i="2"/>
  <c r="G253" i="2"/>
  <c r="C253" i="2"/>
  <c r="C268" i="2" s="1"/>
  <c r="J250" i="2"/>
  <c r="K250" i="2" s="1"/>
  <c r="J249" i="2"/>
  <c r="K249" i="2" s="1"/>
  <c r="G248" i="2"/>
  <c r="F248" i="2"/>
  <c r="E248" i="2"/>
  <c r="D248" i="2"/>
  <c r="C248" i="2"/>
  <c r="B247" i="2"/>
  <c r="J246" i="2"/>
  <c r="K246" i="2" s="1"/>
  <c r="B246" i="2"/>
  <c r="J245" i="2"/>
  <c r="K245" i="2" s="1"/>
  <c r="B245" i="2"/>
  <c r="J244" i="2"/>
  <c r="K244" i="2" s="1"/>
  <c r="B244" i="2"/>
  <c r="J243" i="2"/>
  <c r="K243" i="2" s="1"/>
  <c r="B243" i="2"/>
  <c r="J242" i="2"/>
  <c r="K242" i="2" s="1"/>
  <c r="B242" i="2"/>
  <c r="B241" i="2"/>
  <c r="B240" i="2"/>
  <c r="J239" i="2"/>
  <c r="K239" i="2" s="1"/>
  <c r="B239" i="2"/>
  <c r="J238" i="2"/>
  <c r="K238" i="2" s="1"/>
  <c r="B238" i="2"/>
  <c r="J237" i="2"/>
  <c r="K237" i="2" s="1"/>
  <c r="B237" i="2"/>
  <c r="J236" i="2"/>
  <c r="K236" i="2" s="1"/>
  <c r="B236" i="2"/>
  <c r="J235" i="2"/>
  <c r="K235" i="2" s="1"/>
  <c r="B235" i="2"/>
  <c r="J234" i="2"/>
  <c r="K234" i="2" s="1"/>
  <c r="B234" i="2"/>
  <c r="J233" i="2"/>
  <c r="K233" i="2" s="1"/>
  <c r="B233" i="2"/>
  <c r="J232" i="2"/>
  <c r="K232" i="2" s="1"/>
  <c r="B232" i="2"/>
  <c r="J231" i="2"/>
  <c r="K231" i="2" s="1"/>
  <c r="B231" i="2"/>
  <c r="J230" i="2"/>
  <c r="K230" i="2" s="1"/>
  <c r="B230" i="2"/>
  <c r="J229" i="2"/>
  <c r="K229" i="2" s="1"/>
  <c r="B229" i="2"/>
  <c r="J228" i="2"/>
  <c r="K228" i="2" s="1"/>
  <c r="B228" i="2"/>
  <c r="J227" i="2"/>
  <c r="K227" i="2" s="1"/>
  <c r="B227" i="2"/>
  <c r="J226" i="2"/>
  <c r="K226" i="2" s="1"/>
  <c r="B226" i="2"/>
  <c r="J225" i="2"/>
  <c r="K225" i="2" s="1"/>
  <c r="B225" i="2"/>
  <c r="J224" i="2"/>
  <c r="K224" i="2" s="1"/>
  <c r="B224" i="2"/>
  <c r="J223" i="2"/>
  <c r="K223" i="2" s="1"/>
  <c r="B223" i="2"/>
  <c r="J222" i="2"/>
  <c r="K222" i="2" s="1"/>
  <c r="B222" i="2"/>
  <c r="J221" i="2"/>
  <c r="K221" i="2" s="1"/>
  <c r="B221" i="2"/>
  <c r="B220" i="2"/>
  <c r="B219" i="2"/>
  <c r="J218" i="2"/>
  <c r="K218" i="2" s="1"/>
  <c r="B218" i="2"/>
  <c r="B217" i="2"/>
  <c r="J216" i="2"/>
  <c r="K216" i="2" s="1"/>
  <c r="B216" i="2"/>
  <c r="J215" i="2"/>
  <c r="K215" i="2" s="1"/>
  <c r="B215" i="2"/>
  <c r="B214" i="2"/>
  <c r="J213" i="2"/>
  <c r="K213" i="2" s="1"/>
  <c r="B213" i="2"/>
  <c r="B212" i="2"/>
  <c r="B211" i="2"/>
  <c r="B210" i="2"/>
  <c r="B209" i="2"/>
  <c r="J208" i="2"/>
  <c r="K208" i="2" s="1"/>
  <c r="B208" i="2"/>
  <c r="J207" i="2"/>
  <c r="K207" i="2" s="1"/>
  <c r="B207" i="2"/>
  <c r="B206" i="2"/>
  <c r="B205" i="2"/>
  <c r="B204" i="2"/>
  <c r="B203" i="2"/>
  <c r="B202" i="2"/>
  <c r="J201" i="2"/>
  <c r="K201" i="2" s="1"/>
  <c r="B201" i="2"/>
  <c r="G200" i="2"/>
  <c r="G255" i="2" s="1"/>
  <c r="F200" i="2"/>
  <c r="F255" i="2" s="1"/>
  <c r="F270" i="2" s="1"/>
  <c r="E200" i="2"/>
  <c r="E255" i="2" s="1"/>
  <c r="D200" i="2"/>
  <c r="D255" i="2" s="1"/>
  <c r="D270" i="2" s="1"/>
  <c r="C200" i="2"/>
  <c r="C255" i="2" s="1"/>
  <c r="B200" i="2"/>
  <c r="B199" i="2"/>
  <c r="B198" i="2"/>
  <c r="J197" i="2"/>
  <c r="K197" i="2" s="1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J178" i="2"/>
  <c r="K178" i="2" s="1"/>
  <c r="B178" i="2"/>
  <c r="B177" i="2"/>
  <c r="J176" i="2"/>
  <c r="K176" i="2" s="1"/>
  <c r="B176" i="2"/>
  <c r="G175" i="2"/>
  <c r="F175" i="2"/>
  <c r="F254" i="2" s="1"/>
  <c r="F269" i="2" s="1"/>
  <c r="E175" i="2"/>
  <c r="E254" i="2" s="1"/>
  <c r="E269" i="2" s="1"/>
  <c r="D175" i="2"/>
  <c r="D254" i="2" s="1"/>
  <c r="D269" i="2" s="1"/>
  <c r="C175" i="2"/>
  <c r="C254" i="2" s="1"/>
  <c r="C269" i="2" s="1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J158" i="2"/>
  <c r="K158" i="2" s="1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J138" i="2"/>
  <c r="K138" i="2" s="1"/>
  <c r="B138" i="2"/>
  <c r="G137" i="2"/>
  <c r="F137" i="2"/>
  <c r="F253" i="2" s="1"/>
  <c r="F268" i="2" s="1"/>
  <c r="E137" i="2"/>
  <c r="E253" i="2" s="1"/>
  <c r="E268" i="2" s="1"/>
  <c r="D137" i="2"/>
  <c r="D253" i="2" s="1"/>
  <c r="D268" i="2" s="1"/>
  <c r="C137" i="2"/>
  <c r="B137" i="2"/>
  <c r="B136" i="2"/>
  <c r="B135" i="2"/>
  <c r="B134" i="2"/>
  <c r="B133" i="2"/>
  <c r="B132" i="2"/>
  <c r="B131" i="2"/>
  <c r="B130" i="2"/>
  <c r="B129" i="2"/>
  <c r="J128" i="2"/>
  <c r="K128" i="2" s="1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J98" i="2"/>
  <c r="K98" i="2" s="1"/>
  <c r="B98" i="2"/>
  <c r="J97" i="2"/>
  <c r="K97" i="2" s="1"/>
  <c r="B97" i="2"/>
  <c r="G96" i="2"/>
  <c r="G252" i="2" s="1"/>
  <c r="F96" i="2"/>
  <c r="F252" i="2" s="1"/>
  <c r="F267" i="2" s="1"/>
  <c r="E96" i="2"/>
  <c r="E252" i="2" s="1"/>
  <c r="E267" i="2" s="1"/>
  <c r="D96" i="2"/>
  <c r="D252" i="2" s="1"/>
  <c r="C96" i="2"/>
  <c r="C252" i="2" s="1"/>
  <c r="C267" i="2" s="1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J76" i="2"/>
  <c r="K76" i="2" s="1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J58" i="2"/>
  <c r="K58" i="2" s="1"/>
  <c r="B58" i="2"/>
  <c r="G57" i="2"/>
  <c r="G251" i="2" s="1"/>
  <c r="G266" i="2" s="1"/>
  <c r="F57" i="2"/>
  <c r="F251" i="2" s="1"/>
  <c r="E57" i="2"/>
  <c r="E251" i="2" s="1"/>
  <c r="D57" i="2"/>
  <c r="D251" i="2" s="1"/>
  <c r="D266" i="2" s="1"/>
  <c r="C57" i="2"/>
  <c r="C251" i="2" s="1"/>
  <c r="B57" i="2"/>
  <c r="B56" i="2"/>
  <c r="B55" i="2"/>
  <c r="B54" i="2"/>
  <c r="B53" i="2"/>
  <c r="B52" i="2"/>
  <c r="B51" i="2"/>
  <c r="B50" i="2"/>
  <c r="B49" i="2"/>
  <c r="B48" i="2"/>
  <c r="J47" i="2"/>
  <c r="K47" i="2" s="1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A265" i="1"/>
  <c r="J260" i="1"/>
  <c r="K260" i="1" s="1"/>
  <c r="A258" i="1"/>
  <c r="J250" i="1"/>
  <c r="K250" i="1" s="1"/>
  <c r="A249" i="1"/>
  <c r="G248" i="1"/>
  <c r="F248" i="1"/>
  <c r="E248" i="1"/>
  <c r="D248" i="1"/>
  <c r="C248" i="1"/>
  <c r="A201" i="1"/>
  <c r="G200" i="1"/>
  <c r="F200" i="1"/>
  <c r="E200" i="1"/>
  <c r="D200" i="1"/>
  <c r="C200" i="1"/>
  <c r="C270" i="1" s="1"/>
  <c r="A176" i="1"/>
  <c r="G175" i="1"/>
  <c r="F175" i="1"/>
  <c r="E175" i="1"/>
  <c r="D175" i="1"/>
  <c r="C175" i="1"/>
  <c r="A138" i="1"/>
  <c r="G137" i="1"/>
  <c r="F137" i="1"/>
  <c r="F268" i="1" s="1"/>
  <c r="E137" i="1"/>
  <c r="E268" i="1" s="1"/>
  <c r="D137" i="1"/>
  <c r="D268" i="1" s="1"/>
  <c r="C137" i="1"/>
  <c r="C268" i="1" s="1"/>
  <c r="J119" i="1"/>
  <c r="K119" i="1" s="1"/>
  <c r="G96" i="1"/>
  <c r="F96" i="1"/>
  <c r="F267" i="1" s="1"/>
  <c r="E96" i="1"/>
  <c r="E267" i="1" s="1"/>
  <c r="D96" i="1"/>
  <c r="D267" i="1" s="1"/>
  <c r="C96" i="1"/>
  <c r="C267" i="1" s="1"/>
  <c r="J86" i="1"/>
  <c r="K86" i="1" s="1"/>
  <c r="J82" i="1"/>
  <c r="K82" i="1" s="1"/>
  <c r="G57" i="1"/>
  <c r="F57" i="1"/>
  <c r="F266" i="1" s="1"/>
  <c r="E57" i="1"/>
  <c r="D57" i="1"/>
  <c r="C57" i="1"/>
  <c r="J106" i="1" l="1"/>
  <c r="K106" i="1" s="1"/>
  <c r="J157" i="1"/>
  <c r="K157" i="1" s="1"/>
  <c r="J156" i="1"/>
  <c r="K156" i="1" s="1"/>
  <c r="J9" i="1"/>
  <c r="K9" i="1" s="1"/>
  <c r="J45" i="1"/>
  <c r="K45" i="1" s="1"/>
  <c r="J8" i="1"/>
  <c r="K8" i="1" s="1"/>
  <c r="J103" i="1"/>
  <c r="K103" i="1" s="1"/>
  <c r="J139" i="1"/>
  <c r="K139" i="1" s="1"/>
  <c r="J72" i="1"/>
  <c r="K72" i="1" s="1"/>
  <c r="J23" i="1"/>
  <c r="K23" i="1" s="1"/>
  <c r="J49" i="1"/>
  <c r="K49" i="1" s="1"/>
  <c r="J197" i="1"/>
  <c r="K197" i="1" s="1"/>
  <c r="J109" i="1"/>
  <c r="K109" i="1" s="1"/>
  <c r="J11" i="1"/>
  <c r="K11" i="1" s="1"/>
  <c r="J166" i="1"/>
  <c r="K166" i="1" s="1"/>
  <c r="J178" i="1"/>
  <c r="K178" i="1" s="1"/>
  <c r="J187" i="1"/>
  <c r="K187" i="1" s="1"/>
  <c r="J38" i="1"/>
  <c r="K38" i="1" s="1"/>
  <c r="J5" i="1"/>
  <c r="K5" i="1" s="1"/>
  <c r="J209" i="1"/>
  <c r="K209" i="1" s="1"/>
  <c r="J162" i="1"/>
  <c r="K162" i="1" s="1"/>
  <c r="J202" i="1"/>
  <c r="K202" i="1" s="1"/>
  <c r="J116" i="1"/>
  <c r="K116" i="1" s="1"/>
  <c r="J215" i="1"/>
  <c r="K215" i="1" s="1"/>
  <c r="J62" i="1"/>
  <c r="K62" i="1" s="1"/>
  <c r="J17" i="1"/>
  <c r="K17" i="1" s="1"/>
  <c r="J153" i="1"/>
  <c r="K153" i="1" s="1"/>
  <c r="J64" i="1"/>
  <c r="K64" i="1" s="1"/>
  <c r="J12" i="1"/>
  <c r="K12" i="1" s="1"/>
  <c r="J188" i="1"/>
  <c r="K188" i="1" s="1"/>
  <c r="J195" i="1"/>
  <c r="K195" i="1" s="1"/>
  <c r="J30" i="1"/>
  <c r="K30" i="1" s="1"/>
  <c r="J167" i="1"/>
  <c r="K167" i="1" s="1"/>
  <c r="J245" i="1"/>
  <c r="K245" i="1" s="1"/>
  <c r="J78" i="1"/>
  <c r="K78" i="1" s="1"/>
  <c r="J130" i="1"/>
  <c r="K130" i="1" s="1"/>
  <c r="J52" i="1"/>
  <c r="K52" i="1" s="1"/>
  <c r="J128" i="1"/>
  <c r="K128" i="1" s="1"/>
  <c r="J220" i="1"/>
  <c r="K220" i="1" s="1"/>
  <c r="J140" i="1"/>
  <c r="K140" i="1" s="1"/>
  <c r="J211" i="1"/>
  <c r="K211" i="1" s="1"/>
  <c r="J77" i="1"/>
  <c r="K77" i="1" s="1"/>
  <c r="J39" i="1"/>
  <c r="K39" i="1" s="1"/>
  <c r="J26" i="1"/>
  <c r="K26" i="1" s="1"/>
  <c r="J151" i="1"/>
  <c r="K151" i="1" s="1"/>
  <c r="J51" i="1"/>
  <c r="K51" i="1" s="1"/>
  <c r="J81" i="1"/>
  <c r="K81" i="1" s="1"/>
  <c r="J219" i="1"/>
  <c r="K219" i="1" s="1"/>
  <c r="J91" i="1"/>
  <c r="K91" i="1" s="1"/>
  <c r="J46" i="1"/>
  <c r="K46" i="1" s="1"/>
  <c r="J148" i="1"/>
  <c r="K148" i="1" s="1"/>
  <c r="J182" i="1"/>
  <c r="K182" i="1" s="1"/>
  <c r="J213" i="1"/>
  <c r="K213" i="1" s="1"/>
  <c r="J53" i="1"/>
  <c r="K53" i="1" s="1"/>
  <c r="J114" i="1"/>
  <c r="K114" i="1" s="1"/>
  <c r="J241" i="1"/>
  <c r="K241" i="1" s="1"/>
  <c r="J63" i="1"/>
  <c r="K63" i="1" s="1"/>
  <c r="J185" i="1"/>
  <c r="K185" i="1" s="1"/>
  <c r="J171" i="1"/>
  <c r="K171" i="1" s="1"/>
  <c r="J217" i="1"/>
  <c r="K217" i="1" s="1"/>
  <c r="J70" i="1"/>
  <c r="K70" i="1" s="1"/>
  <c r="J133" i="1"/>
  <c r="K133" i="1" s="1"/>
  <c r="J36" i="1"/>
  <c r="K36" i="1" s="1"/>
  <c r="J29" i="1"/>
  <c r="K29" i="1" s="1"/>
  <c r="J90" i="1"/>
  <c r="K90" i="1" s="1"/>
  <c r="J216" i="1"/>
  <c r="K216" i="1" s="1"/>
  <c r="J71" i="1"/>
  <c r="K71" i="1" s="1"/>
  <c r="J144" i="1"/>
  <c r="K144" i="1" s="1"/>
  <c r="J146" i="1"/>
  <c r="K146" i="1" s="1"/>
  <c r="J19" i="1"/>
  <c r="K19" i="1" s="1"/>
  <c r="J83" i="1"/>
  <c r="K83" i="1" s="1"/>
  <c r="J161" i="1"/>
  <c r="K161" i="1" s="1"/>
  <c r="J15" i="1"/>
  <c r="K15" i="1" s="1"/>
  <c r="J76" i="1"/>
  <c r="K76" i="1" s="1"/>
  <c r="J159" i="1"/>
  <c r="K159" i="1" s="1"/>
  <c r="J85" i="1"/>
  <c r="K85" i="1" s="1"/>
  <c r="J107" i="1"/>
  <c r="K107" i="1" s="1"/>
  <c r="J164" i="1"/>
  <c r="K164" i="1" s="1"/>
  <c r="J66" i="1"/>
  <c r="K66" i="1" s="1"/>
  <c r="J129" i="1"/>
  <c r="K129" i="1" s="1"/>
  <c r="J163" i="1"/>
  <c r="K163" i="1" s="1"/>
  <c r="J180" i="1"/>
  <c r="K180" i="1" s="1"/>
  <c r="J204" i="1"/>
  <c r="K204" i="1" s="1"/>
  <c r="J44" i="1"/>
  <c r="K44" i="1" s="1"/>
  <c r="J206" i="1"/>
  <c r="K206" i="1" s="1"/>
  <c r="J196" i="1"/>
  <c r="K196" i="1" s="1"/>
  <c r="J34" i="1"/>
  <c r="K34" i="1" s="1"/>
  <c r="J94" i="1"/>
  <c r="K94" i="1" s="1"/>
  <c r="J18" i="1"/>
  <c r="K18" i="1" s="1"/>
  <c r="J131" i="1"/>
  <c r="K131" i="1" s="1"/>
  <c r="J22" i="1"/>
  <c r="K22" i="1" s="1"/>
  <c r="J87" i="1"/>
  <c r="K87" i="1" s="1"/>
  <c r="J150" i="1"/>
  <c r="K150" i="1" s="1"/>
  <c r="J123" i="1"/>
  <c r="K123" i="1" s="1"/>
  <c r="J93" i="1"/>
  <c r="K93" i="1" s="1"/>
  <c r="J181" i="1"/>
  <c r="K181" i="1" s="1"/>
  <c r="J149" i="1"/>
  <c r="K149" i="1" s="1"/>
  <c r="J68" i="1"/>
  <c r="K68" i="1" s="1"/>
  <c r="J135" i="1"/>
  <c r="K135" i="1" s="1"/>
  <c r="J28" i="1"/>
  <c r="K28" i="1" s="1"/>
  <c r="J80" i="1"/>
  <c r="K80" i="1" s="1"/>
  <c r="J158" i="1"/>
  <c r="K158" i="1" s="1"/>
  <c r="J120" i="1"/>
  <c r="K120" i="1" s="1"/>
  <c r="J127" i="1"/>
  <c r="K127" i="1" s="1"/>
  <c r="J75" i="1"/>
  <c r="K75" i="1" s="1"/>
  <c r="J14" i="1"/>
  <c r="K14" i="1" s="1"/>
  <c r="J111" i="1"/>
  <c r="K111" i="1" s="1"/>
  <c r="J165" i="1"/>
  <c r="K165" i="1" s="1"/>
  <c r="J37" i="1"/>
  <c r="K37" i="1" s="1"/>
  <c r="J98" i="1"/>
  <c r="K98" i="1" s="1"/>
  <c r="J208" i="1"/>
  <c r="K208" i="1" s="1"/>
  <c r="J168" i="1"/>
  <c r="K168" i="1" s="1"/>
  <c r="J155" i="1"/>
  <c r="K155" i="1" s="1"/>
  <c r="J41" i="1"/>
  <c r="K41" i="1" s="1"/>
  <c r="J118" i="1"/>
  <c r="K118" i="1" s="1"/>
  <c r="J20" i="1"/>
  <c r="K20" i="1" s="1"/>
  <c r="J189" i="1"/>
  <c r="K189" i="1" s="1"/>
  <c r="J198" i="1"/>
  <c r="K198" i="1" s="1"/>
  <c r="J13" i="1"/>
  <c r="K13" i="1" s="1"/>
  <c r="J40" i="1"/>
  <c r="K40" i="1" s="1"/>
  <c r="J33" i="1"/>
  <c r="K33" i="1" s="1"/>
  <c r="J61" i="1"/>
  <c r="K61" i="1" s="1"/>
  <c r="J7" i="1"/>
  <c r="K7" i="1" s="1"/>
  <c r="J170" i="1"/>
  <c r="K170" i="1" s="1"/>
  <c r="J126" i="1"/>
  <c r="K126" i="1" s="1"/>
  <c r="J184" i="1"/>
  <c r="K184" i="1" s="1"/>
  <c r="J147" i="1"/>
  <c r="K147" i="1" s="1"/>
  <c r="J10" i="1"/>
  <c r="K10" i="1" s="1"/>
  <c r="J261" i="3"/>
  <c r="K261" i="3" s="1"/>
  <c r="J180" i="3"/>
  <c r="K180" i="3" s="1"/>
  <c r="J268" i="3"/>
  <c r="K268" i="3" s="1"/>
  <c r="J267" i="3"/>
  <c r="K267" i="3" s="1"/>
  <c r="J175" i="3"/>
  <c r="K175" i="3" s="1"/>
  <c r="J130" i="2"/>
  <c r="K130" i="2" s="1"/>
  <c r="J205" i="2"/>
  <c r="K205" i="2" s="1"/>
  <c r="J14" i="3"/>
  <c r="K14" i="3" s="1"/>
  <c r="J60" i="3"/>
  <c r="K60" i="3" s="1"/>
  <c r="J241" i="3"/>
  <c r="K241" i="3" s="1"/>
  <c r="J36" i="2"/>
  <c r="K36" i="2" s="1"/>
  <c r="J19" i="2"/>
  <c r="K19" i="2" s="1"/>
  <c r="J22" i="2"/>
  <c r="K22" i="2" s="1"/>
  <c r="J157" i="2"/>
  <c r="K157" i="2" s="1"/>
  <c r="J85" i="2"/>
  <c r="K85" i="2" s="1"/>
  <c r="J166" i="2"/>
  <c r="K166" i="2" s="1"/>
  <c r="J10" i="2"/>
  <c r="K10" i="2" s="1"/>
  <c r="J134" i="2"/>
  <c r="K134" i="2" s="1"/>
  <c r="J152" i="2"/>
  <c r="K152" i="2" s="1"/>
  <c r="J154" i="2"/>
  <c r="K154" i="2" s="1"/>
  <c r="J50" i="2"/>
  <c r="K50" i="2" s="1"/>
  <c r="J27" i="2"/>
  <c r="K27" i="2" s="1"/>
  <c r="J14" i="2"/>
  <c r="K14" i="2" s="1"/>
  <c r="J93" i="2"/>
  <c r="K93" i="2" s="1"/>
  <c r="J15" i="2"/>
  <c r="K15" i="2" s="1"/>
  <c r="J7" i="2"/>
  <c r="K7" i="2" s="1"/>
  <c r="J163" i="2"/>
  <c r="K163" i="2" s="1"/>
  <c r="J66" i="2"/>
  <c r="K66" i="2" s="1"/>
  <c r="J20" i="2"/>
  <c r="K20" i="2" s="1"/>
  <c r="J169" i="2"/>
  <c r="K169" i="2" s="1"/>
  <c r="J217" i="2"/>
  <c r="K217" i="2" s="1"/>
  <c r="J5" i="2"/>
  <c r="K5" i="2" s="1"/>
  <c r="J186" i="2"/>
  <c r="K186" i="2" s="1"/>
  <c r="J141" i="3"/>
  <c r="K141" i="3" s="1"/>
  <c r="J248" i="3"/>
  <c r="K248" i="3" s="1"/>
  <c r="J144" i="2"/>
  <c r="K144" i="2" s="1"/>
  <c r="J52" i="2"/>
  <c r="K52" i="2" s="1"/>
  <c r="J80" i="2"/>
  <c r="K80" i="2" s="1"/>
  <c r="J38" i="2"/>
  <c r="K38" i="2" s="1"/>
  <c r="J173" i="2"/>
  <c r="K173" i="2" s="1"/>
  <c r="J101" i="2"/>
  <c r="K101" i="2" s="1"/>
  <c r="J183" i="2"/>
  <c r="K183" i="2" s="1"/>
  <c r="J26" i="2"/>
  <c r="K26" i="2" s="1"/>
  <c r="J168" i="2"/>
  <c r="K168" i="2" s="1"/>
  <c r="J73" i="2"/>
  <c r="K73" i="2" s="1"/>
  <c r="J170" i="2"/>
  <c r="K170" i="2" s="1"/>
  <c r="J191" i="2"/>
  <c r="K191" i="2" s="1"/>
  <c r="J63" i="2"/>
  <c r="K63" i="2" s="1"/>
  <c r="J43" i="2"/>
  <c r="K43" i="2" s="1"/>
  <c r="J30" i="2"/>
  <c r="K30" i="2" s="1"/>
  <c r="J29" i="2"/>
  <c r="K29" i="2" s="1"/>
  <c r="J33" i="2"/>
  <c r="K33" i="2" s="1"/>
  <c r="J109" i="2"/>
  <c r="K109" i="2" s="1"/>
  <c r="J31" i="2"/>
  <c r="K31" i="2" s="1"/>
  <c r="J25" i="2"/>
  <c r="K25" i="2" s="1"/>
  <c r="J68" i="2"/>
  <c r="K68" i="2" s="1"/>
  <c r="J211" i="2"/>
  <c r="K211" i="2" s="1"/>
  <c r="J118" i="2"/>
  <c r="K118" i="2" s="1"/>
  <c r="J129" i="2"/>
  <c r="K129" i="2" s="1"/>
  <c r="J51" i="2"/>
  <c r="K51" i="2" s="1"/>
  <c r="J181" i="2"/>
  <c r="K181" i="2" s="1"/>
  <c r="J69" i="2"/>
  <c r="K69" i="2" s="1"/>
  <c r="J150" i="2"/>
  <c r="K150" i="2" s="1"/>
  <c r="J119" i="2"/>
  <c r="K119" i="2" s="1"/>
  <c r="J139" i="2"/>
  <c r="K139" i="2" s="1"/>
  <c r="J44" i="2"/>
  <c r="K44" i="2" s="1"/>
  <c r="J160" i="2"/>
  <c r="K160" i="2" s="1"/>
  <c r="J65" i="2"/>
  <c r="K65" i="2" s="1"/>
  <c r="J146" i="2"/>
  <c r="K146" i="2" s="1"/>
  <c r="J54" i="2"/>
  <c r="K54" i="2" s="1"/>
  <c r="J21" i="2"/>
  <c r="K21" i="2" s="1"/>
  <c r="J117" i="2"/>
  <c r="K117" i="2" s="1"/>
  <c r="J199" i="2"/>
  <c r="K199" i="2" s="1"/>
  <c r="J42" i="2"/>
  <c r="K42" i="2" s="1"/>
  <c r="J9" i="2"/>
  <c r="K9" i="2" s="1"/>
  <c r="J185" i="2"/>
  <c r="K185" i="2" s="1"/>
  <c r="J89" i="2"/>
  <c r="K89" i="2" s="1"/>
  <c r="J187" i="2"/>
  <c r="K187" i="2" s="1"/>
  <c r="J151" i="2"/>
  <c r="K151" i="2" s="1"/>
  <c r="J79" i="2"/>
  <c r="K79" i="2" s="1"/>
  <c r="J165" i="2"/>
  <c r="K165" i="2" s="1"/>
  <c r="J46" i="2"/>
  <c r="K46" i="2" s="1"/>
  <c r="J45" i="2"/>
  <c r="K45" i="2" s="1"/>
  <c r="J110" i="2"/>
  <c r="K110" i="2" s="1"/>
  <c r="J125" i="2"/>
  <c r="K125" i="2" s="1"/>
  <c r="J60" i="2"/>
  <c r="K60" i="2" s="1"/>
  <c r="J86" i="2"/>
  <c r="K86" i="2" s="1"/>
  <c r="J131" i="2"/>
  <c r="K131" i="2" s="1"/>
  <c r="J194" i="2"/>
  <c r="K194" i="2" s="1"/>
  <c r="J6" i="2"/>
  <c r="K6" i="2" s="1"/>
  <c r="J23" i="2"/>
  <c r="K23" i="2" s="1"/>
  <c r="J248" i="1"/>
  <c r="K248" i="1" s="1"/>
  <c r="J112" i="2"/>
  <c r="K112" i="2" s="1"/>
  <c r="J219" i="2"/>
  <c r="K219" i="2" s="1"/>
  <c r="J240" i="2"/>
  <c r="K240" i="2" s="1"/>
  <c r="J193" i="2"/>
  <c r="K193" i="2" s="1"/>
  <c r="J81" i="2"/>
  <c r="K81" i="2" s="1"/>
  <c r="J162" i="2"/>
  <c r="K162" i="2" s="1"/>
  <c r="J67" i="2"/>
  <c r="K67" i="2" s="1"/>
  <c r="J82" i="2"/>
  <c r="K82" i="2" s="1"/>
  <c r="J8" i="2"/>
  <c r="K8" i="2" s="1"/>
  <c r="J132" i="2"/>
  <c r="K132" i="2" s="1"/>
  <c r="J143" i="2"/>
  <c r="K143" i="2" s="1"/>
  <c r="J70" i="2"/>
  <c r="K70" i="2" s="1"/>
  <c r="J204" i="2"/>
  <c r="K204" i="2" s="1"/>
  <c r="J105" i="2"/>
  <c r="K105" i="2" s="1"/>
  <c r="J182" i="2"/>
  <c r="K182" i="2" s="1"/>
  <c r="J167" i="2"/>
  <c r="K167" i="2" s="1"/>
  <c r="J88" i="2"/>
  <c r="K88" i="2" s="1"/>
  <c r="J94" i="2"/>
  <c r="K94" i="2" s="1"/>
  <c r="J75" i="2"/>
  <c r="K75" i="2" s="1"/>
  <c r="J59" i="2"/>
  <c r="K59" i="2" s="1"/>
  <c r="J16" i="2"/>
  <c r="K16" i="2" s="1"/>
  <c r="J49" i="2"/>
  <c r="K49" i="2" s="1"/>
  <c r="J84" i="2"/>
  <c r="K84" i="2" s="1"/>
  <c r="J177" i="2"/>
  <c r="K177" i="2" s="1"/>
  <c r="J195" i="2"/>
  <c r="K195" i="2" s="1"/>
  <c r="J83" i="2"/>
  <c r="K83" i="2" s="1"/>
  <c r="J111" i="2"/>
  <c r="K111" i="2" s="1"/>
  <c r="J104" i="2"/>
  <c r="K104" i="2" s="1"/>
  <c r="J147" i="2"/>
  <c r="K147" i="2" s="1"/>
  <c r="J91" i="2"/>
  <c r="K91" i="2" s="1"/>
  <c r="J90" i="2"/>
  <c r="K90" i="2" s="1"/>
  <c r="J32" i="2"/>
  <c r="K32" i="2" s="1"/>
  <c r="J92" i="2"/>
  <c r="K92" i="2" s="1"/>
  <c r="J145" i="2"/>
  <c r="K145" i="2" s="1"/>
  <c r="J53" i="2"/>
  <c r="K53" i="2" s="1"/>
  <c r="J17" i="2"/>
  <c r="K17" i="2" s="1"/>
  <c r="J64" i="2"/>
  <c r="K64" i="2" s="1"/>
  <c r="J159" i="2"/>
  <c r="K159" i="2" s="1"/>
  <c r="J172" i="2"/>
  <c r="K172" i="2" s="1"/>
  <c r="J142" i="2"/>
  <c r="K142" i="2" s="1"/>
  <c r="J34" i="2"/>
  <c r="K34" i="2" s="1"/>
  <c r="J77" i="2"/>
  <c r="K77" i="2" s="1"/>
  <c r="J102" i="2"/>
  <c r="K102" i="2" s="1"/>
  <c r="J24" i="2"/>
  <c r="K24" i="2" s="1"/>
  <c r="J141" i="2"/>
  <c r="K141" i="2" s="1"/>
  <c r="J71" i="2"/>
  <c r="K71" i="2" s="1"/>
  <c r="J133" i="2"/>
  <c r="K133" i="2" s="1"/>
  <c r="J220" i="2"/>
  <c r="K220" i="2" s="1"/>
  <c r="J121" i="2"/>
  <c r="K121" i="2" s="1"/>
  <c r="J153" i="2"/>
  <c r="K153" i="2" s="1"/>
  <c r="J113" i="2"/>
  <c r="K113" i="2" s="1"/>
  <c r="J155" i="2"/>
  <c r="K155" i="2" s="1"/>
  <c r="J99" i="2"/>
  <c r="K99" i="2" s="1"/>
  <c r="J148" i="2"/>
  <c r="K148" i="2" s="1"/>
  <c r="J40" i="2"/>
  <c r="K40" i="2" s="1"/>
  <c r="J55" i="2"/>
  <c r="K55" i="2" s="1"/>
  <c r="J196" i="2"/>
  <c r="K196" i="2" s="1"/>
  <c r="J87" i="2"/>
  <c r="K87" i="2" s="1"/>
  <c r="J12" i="2"/>
  <c r="K12" i="2" s="1"/>
  <c r="J156" i="2"/>
  <c r="K156" i="2" s="1"/>
  <c r="J127" i="2"/>
  <c r="K127" i="2" s="1"/>
  <c r="J190" i="2"/>
  <c r="K190" i="2" s="1"/>
  <c r="J120" i="2"/>
  <c r="K120" i="2" s="1"/>
  <c r="J180" i="2"/>
  <c r="K180" i="2" s="1"/>
  <c r="J107" i="2"/>
  <c r="K107" i="2" s="1"/>
  <c r="J106" i="2"/>
  <c r="K106" i="2" s="1"/>
  <c r="J149" i="2"/>
  <c r="K149" i="2" s="1"/>
  <c r="J48" i="2"/>
  <c r="K48" i="2" s="1"/>
  <c r="J124" i="2"/>
  <c r="K124" i="2" s="1"/>
  <c r="J161" i="2"/>
  <c r="K161" i="2" s="1"/>
  <c r="J114" i="2"/>
  <c r="K114" i="2" s="1"/>
  <c r="J78" i="2"/>
  <c r="K78" i="2" s="1"/>
  <c r="J179" i="2"/>
  <c r="K179" i="2" s="1"/>
  <c r="J171" i="2"/>
  <c r="K171" i="2" s="1"/>
  <c r="J115" i="2"/>
  <c r="K115" i="2" s="1"/>
  <c r="J164" i="2"/>
  <c r="K164" i="2" s="1"/>
  <c r="J116" i="2"/>
  <c r="K116" i="2" s="1"/>
  <c r="J103" i="2"/>
  <c r="K103" i="2" s="1"/>
  <c r="J28" i="2"/>
  <c r="K28" i="2" s="1"/>
  <c r="J189" i="2"/>
  <c r="K189" i="2" s="1"/>
  <c r="J18" i="2"/>
  <c r="K18" i="2" s="1"/>
  <c r="J140" i="2"/>
  <c r="K140" i="2" s="1"/>
  <c r="J203" i="2"/>
  <c r="K203" i="2" s="1"/>
  <c r="J123" i="2"/>
  <c r="K123" i="2" s="1"/>
  <c r="J122" i="2"/>
  <c r="K122" i="2" s="1"/>
  <c r="J61" i="2"/>
  <c r="K61" i="2" s="1"/>
  <c r="J184" i="2"/>
  <c r="K184" i="2" s="1"/>
  <c r="J41" i="2"/>
  <c r="K41" i="2" s="1"/>
  <c r="J135" i="2"/>
  <c r="K135" i="2" s="1"/>
  <c r="C264" i="3"/>
  <c r="G257" i="3"/>
  <c r="E264" i="1"/>
  <c r="G270" i="1"/>
  <c r="C266" i="1"/>
  <c r="G269" i="1"/>
  <c r="G270" i="2"/>
  <c r="J192" i="2"/>
  <c r="K192" i="2" s="1"/>
  <c r="D257" i="3"/>
  <c r="E269" i="3"/>
  <c r="F269" i="3"/>
  <c r="E257" i="3"/>
  <c r="F257" i="3"/>
  <c r="F272" i="3" s="1"/>
  <c r="E270" i="3"/>
  <c r="C269" i="3"/>
  <c r="F270" i="3"/>
  <c r="F264" i="3"/>
  <c r="C257" i="3"/>
  <c r="C272" i="3" s="1"/>
  <c r="D269" i="3"/>
  <c r="G270" i="3"/>
  <c r="D264" i="3"/>
  <c r="C264" i="2"/>
  <c r="D264" i="2"/>
  <c r="E270" i="2"/>
  <c r="E264" i="2"/>
  <c r="C270" i="2"/>
  <c r="G266" i="1"/>
  <c r="C269" i="1"/>
  <c r="E270" i="1"/>
  <c r="F264" i="1"/>
  <c r="C264" i="1"/>
  <c r="F270" i="1"/>
  <c r="E269" i="1"/>
  <c r="D270" i="1"/>
  <c r="D269" i="1"/>
  <c r="F269" i="1"/>
  <c r="J57" i="3"/>
  <c r="K57" i="3" s="1"/>
  <c r="J200" i="3"/>
  <c r="K200" i="3" s="1"/>
  <c r="J255" i="3"/>
  <c r="K255" i="3" s="1"/>
  <c r="J96" i="3"/>
  <c r="K96" i="3" s="1"/>
  <c r="J251" i="3"/>
  <c r="K251" i="3" s="1"/>
  <c r="J4" i="1"/>
  <c r="K4" i="1" s="1"/>
  <c r="J96" i="1"/>
  <c r="K96" i="1" s="1"/>
  <c r="J255" i="1"/>
  <c r="K255" i="1" s="1"/>
  <c r="J175" i="1"/>
  <c r="K175" i="1" s="1"/>
  <c r="J169" i="1"/>
  <c r="K169" i="1" s="1"/>
  <c r="J240" i="1"/>
  <c r="K240" i="1" s="1"/>
  <c r="J259" i="1"/>
  <c r="K259" i="1" s="1"/>
  <c r="J244" i="1"/>
  <c r="K244" i="1" s="1"/>
  <c r="G257" i="1"/>
  <c r="G267" i="1"/>
  <c r="C272" i="1"/>
  <c r="G268" i="1"/>
  <c r="G267" i="2"/>
  <c r="C257" i="1"/>
  <c r="F257" i="1"/>
  <c r="D257" i="1"/>
  <c r="D264" i="1"/>
  <c r="C266" i="2"/>
  <c r="C272" i="2" s="1"/>
  <c r="C257" i="2"/>
  <c r="G264" i="1"/>
  <c r="F266" i="2"/>
  <c r="F272" i="2" s="1"/>
  <c r="F257" i="2"/>
  <c r="G264" i="3"/>
  <c r="G272" i="3" s="1"/>
  <c r="E257" i="1"/>
  <c r="E266" i="1"/>
  <c r="D267" i="2"/>
  <c r="D272" i="2" s="1"/>
  <c r="D257" i="2"/>
  <c r="D266" i="1"/>
  <c r="E266" i="2"/>
  <c r="E257" i="2"/>
  <c r="G268" i="2"/>
  <c r="E264" i="3"/>
  <c r="E272" i="3" s="1"/>
  <c r="G254" i="2"/>
  <c r="G257" i="2" s="1"/>
  <c r="C266" i="3"/>
  <c r="D266" i="3"/>
  <c r="F266" i="3"/>
  <c r="G266" i="3"/>
  <c r="J252" i="3" l="1"/>
  <c r="K252" i="3" s="1"/>
  <c r="J261" i="1"/>
  <c r="K261" i="1" s="1"/>
  <c r="J264" i="1"/>
  <c r="K264" i="1" s="1"/>
  <c r="J269" i="3"/>
  <c r="K269" i="3" s="1"/>
  <c r="J253" i="3"/>
  <c r="K253" i="3" s="1"/>
  <c r="J266" i="3"/>
  <c r="K266" i="3" s="1"/>
  <c r="J259" i="3"/>
  <c r="K259" i="3" s="1"/>
  <c r="J264" i="3"/>
  <c r="K264" i="3" s="1"/>
  <c r="J270" i="3"/>
  <c r="K270" i="3" s="1"/>
  <c r="J262" i="3"/>
  <c r="K262" i="3" s="1"/>
  <c r="J259" i="2"/>
  <c r="K259" i="2" s="1"/>
  <c r="J137" i="3"/>
  <c r="K137" i="3" s="1"/>
  <c r="J241" i="2"/>
  <c r="K241" i="2" s="1"/>
  <c r="E272" i="2"/>
  <c r="F272" i="1"/>
  <c r="D272" i="1"/>
  <c r="J200" i="2"/>
  <c r="K200" i="2" s="1"/>
  <c r="D272" i="3"/>
  <c r="E272" i="1"/>
  <c r="G272" i="1"/>
  <c r="J267" i="1"/>
  <c r="K267" i="1" s="1"/>
  <c r="J270" i="1"/>
  <c r="K270" i="1" s="1"/>
  <c r="J4" i="2"/>
  <c r="K4" i="2" s="1"/>
  <c r="J248" i="2"/>
  <c r="K248" i="2" s="1"/>
  <c r="J202" i="2"/>
  <c r="K202" i="2" s="1"/>
  <c r="J200" i="1"/>
  <c r="K200" i="1" s="1"/>
  <c r="J254" i="1"/>
  <c r="K254" i="1" s="1"/>
  <c r="J137" i="1"/>
  <c r="K137" i="1" s="1"/>
  <c r="J262" i="1"/>
  <c r="K262" i="1" s="1"/>
  <c r="J57" i="1"/>
  <c r="K57" i="1" s="1"/>
  <c r="G269" i="2"/>
  <c r="J254" i="3" l="1"/>
  <c r="K254" i="3" s="1"/>
  <c r="J257" i="3"/>
  <c r="K257" i="3" s="1"/>
  <c r="J137" i="2"/>
  <c r="K137" i="2" s="1"/>
  <c r="J175" i="2"/>
  <c r="K175" i="2" s="1"/>
  <c r="J96" i="2"/>
  <c r="K96" i="2" s="1"/>
  <c r="J255" i="2"/>
  <c r="K255" i="2" s="1"/>
  <c r="J252" i="1"/>
  <c r="K252" i="1" s="1"/>
  <c r="J57" i="2"/>
  <c r="K57" i="2" s="1"/>
  <c r="J262" i="2"/>
  <c r="K262" i="2" s="1"/>
  <c r="J264" i="2"/>
  <c r="K264" i="2" s="1"/>
  <c r="J269" i="1"/>
  <c r="K269" i="1" s="1"/>
  <c r="J268" i="1"/>
  <c r="K268" i="1" s="1"/>
  <c r="J253" i="1"/>
  <c r="K253" i="1" s="1"/>
  <c r="J257" i="1"/>
  <c r="K257" i="1" s="1"/>
  <c r="J251" i="1"/>
  <c r="K251" i="1" s="1"/>
  <c r="J266" i="1"/>
  <c r="K266" i="1" s="1"/>
  <c r="G272" i="2"/>
  <c r="J272" i="3" l="1"/>
  <c r="K272" i="3" s="1"/>
  <c r="J269" i="2"/>
  <c r="K269" i="2" s="1"/>
  <c r="J254" i="2"/>
  <c r="K254" i="2" s="1"/>
  <c r="J267" i="2"/>
  <c r="K267" i="2" s="1"/>
  <c r="J252" i="2"/>
  <c r="K252" i="2" s="1"/>
  <c r="J270" i="2"/>
  <c r="K270" i="2" s="1"/>
  <c r="J268" i="2"/>
  <c r="K268" i="2" s="1"/>
  <c r="J253" i="2"/>
  <c r="K253" i="2" s="1"/>
  <c r="J257" i="2"/>
  <c r="K257" i="2" s="1"/>
  <c r="J251" i="2"/>
  <c r="K251" i="2" s="1"/>
  <c r="J272" i="1" l="1"/>
  <c r="K272" i="1" s="1"/>
  <c r="J266" i="2"/>
  <c r="K266" i="2" s="1"/>
  <c r="J272" i="2"/>
  <c r="K272" i="2" s="1"/>
</calcChain>
</file>

<file path=xl/sharedStrings.xml><?xml version="1.0" encoding="utf-8"?>
<sst xmlns="http://schemas.openxmlformats.org/spreadsheetml/2006/main" count="861" uniqueCount="276">
  <si>
    <t>Average Weekday New York City Transit Bus Ridership</t>
  </si>
  <si>
    <t>Route</t>
  </si>
  <si>
    <t>B1</t>
  </si>
  <si>
    <t>B2</t>
  </si>
  <si>
    <t>B3</t>
  </si>
  <si>
    <t>B4</t>
  </si>
  <si>
    <t>B6</t>
  </si>
  <si>
    <t>B7</t>
  </si>
  <si>
    <t>B8</t>
  </si>
  <si>
    <t>B9</t>
  </si>
  <si>
    <t>B11</t>
  </si>
  <si>
    <t>B12</t>
  </si>
  <si>
    <t>B13</t>
  </si>
  <si>
    <t>B14</t>
  </si>
  <si>
    <t>B15</t>
  </si>
  <si>
    <t>B16</t>
  </si>
  <si>
    <t>B17</t>
  </si>
  <si>
    <t>B20</t>
  </si>
  <si>
    <t>B24</t>
  </si>
  <si>
    <t>B25</t>
  </si>
  <si>
    <t>B26</t>
  </si>
  <si>
    <t>B31</t>
  </si>
  <si>
    <t>B32</t>
  </si>
  <si>
    <t>B35</t>
  </si>
  <si>
    <t>B36</t>
  </si>
  <si>
    <t>B37</t>
  </si>
  <si>
    <t>B38</t>
  </si>
  <si>
    <t>B39</t>
  </si>
  <si>
    <t>B41</t>
  </si>
  <si>
    <t>B42</t>
  </si>
  <si>
    <t>B43</t>
  </si>
  <si>
    <t>B44Lcl/SBS</t>
  </si>
  <si>
    <t>B45</t>
  </si>
  <si>
    <t>B46Lcl/SBS</t>
  </si>
  <si>
    <t>B47</t>
  </si>
  <si>
    <t>B48</t>
  </si>
  <si>
    <t>B49</t>
  </si>
  <si>
    <t>B52</t>
  </si>
  <si>
    <t>B54</t>
  </si>
  <si>
    <t>B57</t>
  </si>
  <si>
    <t>B60</t>
  </si>
  <si>
    <t>B61</t>
  </si>
  <si>
    <t>B62</t>
  </si>
  <si>
    <t>B63</t>
  </si>
  <si>
    <t>B64</t>
  </si>
  <si>
    <t>B65</t>
  </si>
  <si>
    <t>B67</t>
  </si>
  <si>
    <t>B68</t>
  </si>
  <si>
    <t>B69</t>
  </si>
  <si>
    <t>B70</t>
  </si>
  <si>
    <t>B74</t>
  </si>
  <si>
    <t>B82Lcl/SBS</t>
  </si>
  <si>
    <t>B83</t>
  </si>
  <si>
    <t>B84</t>
  </si>
  <si>
    <t>B OTHER</t>
  </si>
  <si>
    <t>Brooklyn Local</t>
  </si>
  <si>
    <t>Bx1/2</t>
  </si>
  <si>
    <t>Bx3</t>
  </si>
  <si>
    <t>Bx4</t>
  </si>
  <si>
    <t>Bx5</t>
  </si>
  <si>
    <t>Bx6Lcl/SBS</t>
  </si>
  <si>
    <t>Bx7</t>
  </si>
  <si>
    <t>Bx8</t>
  </si>
  <si>
    <t>Bx9</t>
  </si>
  <si>
    <t>Bx10</t>
  </si>
  <si>
    <t>Bx11</t>
  </si>
  <si>
    <t>Bx12Lcl/SBS</t>
  </si>
  <si>
    <t>Bx13</t>
  </si>
  <si>
    <t>Bx15</t>
  </si>
  <si>
    <t>Bx16</t>
  </si>
  <si>
    <t>Bx17</t>
  </si>
  <si>
    <t>Bx18</t>
  </si>
  <si>
    <t>Bx19</t>
  </si>
  <si>
    <t>Bx20</t>
  </si>
  <si>
    <t>Bx21</t>
  </si>
  <si>
    <t>Bx22</t>
  </si>
  <si>
    <t>Bx24</t>
  </si>
  <si>
    <t>Bx26</t>
  </si>
  <si>
    <t>Bx27</t>
  </si>
  <si>
    <t>Bx28/38</t>
  </si>
  <si>
    <t>Bx29</t>
  </si>
  <si>
    <t>Bx30</t>
  </si>
  <si>
    <t>Bx31</t>
  </si>
  <si>
    <t>Bx32</t>
  </si>
  <si>
    <t>Bx33</t>
  </si>
  <si>
    <t>Bx34</t>
  </si>
  <si>
    <t>Bx35</t>
  </si>
  <si>
    <t>Bx36</t>
  </si>
  <si>
    <t>Bx39</t>
  </si>
  <si>
    <t>Bx40/42</t>
  </si>
  <si>
    <t>Bx41Lcl/SBS</t>
  </si>
  <si>
    <t>Bx46</t>
  </si>
  <si>
    <t>Bx OTHER</t>
  </si>
  <si>
    <t>Bronx Local</t>
  </si>
  <si>
    <t>M1</t>
  </si>
  <si>
    <t>M2</t>
  </si>
  <si>
    <t>M3</t>
  </si>
  <si>
    <t>M4</t>
  </si>
  <si>
    <t>M5</t>
  </si>
  <si>
    <t>M7</t>
  </si>
  <si>
    <t>M8</t>
  </si>
  <si>
    <t>M9</t>
  </si>
  <si>
    <t>M10</t>
  </si>
  <si>
    <t>M11</t>
  </si>
  <si>
    <t>M12</t>
  </si>
  <si>
    <t>M14Lcl/SBS</t>
  </si>
  <si>
    <t>M15Lcl/SBS</t>
  </si>
  <si>
    <t>M20</t>
  </si>
  <si>
    <t>M21</t>
  </si>
  <si>
    <t>M22</t>
  </si>
  <si>
    <t>M23SBS</t>
  </si>
  <si>
    <t>M31</t>
  </si>
  <si>
    <t>M34SBS</t>
  </si>
  <si>
    <t>M35</t>
  </si>
  <si>
    <t>M42</t>
  </si>
  <si>
    <t>M50</t>
  </si>
  <si>
    <t>M55</t>
  </si>
  <si>
    <t>M57</t>
  </si>
  <si>
    <t>M60SBS</t>
  </si>
  <si>
    <t>M66</t>
  </si>
  <si>
    <t>M72</t>
  </si>
  <si>
    <t>M79SBS</t>
  </si>
  <si>
    <t>M86SBS</t>
  </si>
  <si>
    <t>M96</t>
  </si>
  <si>
    <t>M98</t>
  </si>
  <si>
    <t>M100</t>
  </si>
  <si>
    <t>M101</t>
  </si>
  <si>
    <t>M102</t>
  </si>
  <si>
    <t>M103</t>
  </si>
  <si>
    <t>M104</t>
  </si>
  <si>
    <t>M106</t>
  </si>
  <si>
    <t>M116</t>
  </si>
  <si>
    <t>M OTHER</t>
  </si>
  <si>
    <t>Manhattan Local</t>
  </si>
  <si>
    <t>Q1</t>
  </si>
  <si>
    <t>Q2</t>
  </si>
  <si>
    <t>Q3</t>
  </si>
  <si>
    <t>Q4</t>
  </si>
  <si>
    <t>Q5</t>
  </si>
  <si>
    <t>Q12</t>
  </si>
  <si>
    <t>Q13</t>
  </si>
  <si>
    <t>Q15</t>
  </si>
  <si>
    <t>Q16</t>
  </si>
  <si>
    <t>Q17</t>
  </si>
  <si>
    <t>Q20</t>
  </si>
  <si>
    <t>Q24</t>
  </si>
  <si>
    <t>Q26</t>
  </si>
  <si>
    <t>Q27</t>
  </si>
  <si>
    <t>Q28</t>
  </si>
  <si>
    <t>Q30</t>
  </si>
  <si>
    <t>Q31</t>
  </si>
  <si>
    <t>Q32</t>
  </si>
  <si>
    <t>Q36</t>
  </si>
  <si>
    <t>Q42</t>
  </si>
  <si>
    <t>Q43</t>
  </si>
  <si>
    <t>Q44SBS</t>
  </si>
  <si>
    <t>Q46</t>
  </si>
  <si>
    <t>Q48</t>
  </si>
  <si>
    <t>Q54</t>
  </si>
  <si>
    <t>Q55</t>
  </si>
  <si>
    <t>Q56</t>
  </si>
  <si>
    <t>Q58</t>
  </si>
  <si>
    <t>Q59</t>
  </si>
  <si>
    <t>Q76</t>
  </si>
  <si>
    <t>Q77</t>
  </si>
  <si>
    <t>Q83</t>
  </si>
  <si>
    <t>Q84</t>
  </si>
  <si>
    <t>Q85</t>
  </si>
  <si>
    <t>Q88</t>
  </si>
  <si>
    <t>Q OTHER</t>
  </si>
  <si>
    <t>Queens Local</t>
  </si>
  <si>
    <t>S40/90</t>
  </si>
  <si>
    <t>S42</t>
  </si>
  <si>
    <t>S44/94</t>
  </si>
  <si>
    <t>S46/96</t>
  </si>
  <si>
    <t>S48/98</t>
  </si>
  <si>
    <t>S51/81</t>
  </si>
  <si>
    <t>S52</t>
  </si>
  <si>
    <t>S53</t>
  </si>
  <si>
    <t>S54</t>
  </si>
  <si>
    <t>S55</t>
  </si>
  <si>
    <t>S56</t>
  </si>
  <si>
    <t>S57</t>
  </si>
  <si>
    <t>S59</t>
  </si>
  <si>
    <t>S61/91</t>
  </si>
  <si>
    <t>S62/92</t>
  </si>
  <si>
    <t>S66</t>
  </si>
  <si>
    <t>S74/84</t>
  </si>
  <si>
    <t>S76/86</t>
  </si>
  <si>
    <t>S78</t>
  </si>
  <si>
    <t>S79SBS</t>
  </si>
  <si>
    <t>S89</t>
  </si>
  <si>
    <t>S93</t>
  </si>
  <si>
    <t>S OTHER</t>
  </si>
  <si>
    <t>Staten Is Local</t>
  </si>
  <si>
    <t>SIM1</t>
  </si>
  <si>
    <t>SIM2</t>
  </si>
  <si>
    <t>SIM3</t>
  </si>
  <si>
    <t>SIM4</t>
  </si>
  <si>
    <t>SIM5</t>
  </si>
  <si>
    <t>SIM6</t>
  </si>
  <si>
    <t>SIM7</t>
  </si>
  <si>
    <t>SIM8</t>
  </si>
  <si>
    <t>SIM9</t>
  </si>
  <si>
    <t>SIM10</t>
  </si>
  <si>
    <t>SIM11</t>
  </si>
  <si>
    <t>SIM15</t>
  </si>
  <si>
    <t>SIM22</t>
  </si>
  <si>
    <t>SIM25</t>
  </si>
  <si>
    <t>SIM26</t>
  </si>
  <si>
    <t>SIM30</t>
  </si>
  <si>
    <t>SIM31</t>
  </si>
  <si>
    <t>SIM32</t>
  </si>
  <si>
    <t>SIM33</t>
  </si>
  <si>
    <t>SIM34</t>
  </si>
  <si>
    <t>SIM35</t>
  </si>
  <si>
    <t>X1</t>
  </si>
  <si>
    <t>X2</t>
  </si>
  <si>
    <t>X3</t>
  </si>
  <si>
    <t>X4</t>
  </si>
  <si>
    <t>X5</t>
  </si>
  <si>
    <t>X7</t>
  </si>
  <si>
    <t>X8</t>
  </si>
  <si>
    <t>X9</t>
  </si>
  <si>
    <t>X10</t>
  </si>
  <si>
    <t>X11</t>
  </si>
  <si>
    <t>X12/42</t>
  </si>
  <si>
    <t>X14</t>
  </si>
  <si>
    <t>X15</t>
  </si>
  <si>
    <t>X17</t>
  </si>
  <si>
    <t>X19</t>
  </si>
  <si>
    <t>X21</t>
  </si>
  <si>
    <t>X22</t>
  </si>
  <si>
    <t>X27/37</t>
  </si>
  <si>
    <t>X28/38</t>
  </si>
  <si>
    <t>X30</t>
  </si>
  <si>
    <t>X31</t>
  </si>
  <si>
    <t>X63</t>
  </si>
  <si>
    <t>X64</t>
  </si>
  <si>
    <t>X68</t>
  </si>
  <si>
    <t>X Other</t>
  </si>
  <si>
    <t>Express Total</t>
  </si>
  <si>
    <t>System Totals</t>
  </si>
  <si>
    <t>Local System Adj</t>
  </si>
  <si>
    <t>Local Total</t>
  </si>
  <si>
    <t>Brooklyn Exp</t>
  </si>
  <si>
    <t>Manhattan Exp</t>
  </si>
  <si>
    <t>Queens Exp</t>
  </si>
  <si>
    <t>Staten Is Exp</t>
  </si>
  <si>
    <t>Exp Special/Adj</t>
  </si>
  <si>
    <t>Brooklyn Total</t>
  </si>
  <si>
    <t>Bronx Total</t>
  </si>
  <si>
    <t>Manhattan Total</t>
  </si>
  <si>
    <t>Queens Total</t>
  </si>
  <si>
    <t>Staten Is Total</t>
  </si>
  <si>
    <t>Adjustments</t>
  </si>
  <si>
    <t>Grand Total</t>
  </si>
  <si>
    <t>Average Weekend New York City Transit Bus Ridership</t>
  </si>
  <si>
    <t xml:space="preserve"> </t>
  </si>
  <si>
    <t>Annual New York City Transit Bus Ridership</t>
  </si>
  <si>
    <t>Route Notes</t>
  </si>
  <si>
    <t>The B46 SBS began operating on July 2, 2016.  B46 Local service also continued to operate.</t>
  </si>
  <si>
    <t>The M5 route was split into the M5 and M55 on January 8, 2017</t>
  </si>
  <si>
    <t>The Staten Island Express Bus Network Redesign began operation on August 19, 2018.</t>
  </si>
  <si>
    <t>The SIM9 route began operation on October 7, 2018, as well as several route and serivce adjustments in the SIM system.</t>
  </si>
  <si>
    <t>The SIM11 route began operation on January 14, 2019.</t>
  </si>
  <si>
    <t>M14 Selected Bus began operating on July 1, 2019</t>
  </si>
  <si>
    <t>*</t>
  </si>
  <si>
    <r>
      <t xml:space="preserve">The B82 SBS began operating on October 1, 2018, </t>
    </r>
    <r>
      <rPr>
        <b/>
        <sz val="8"/>
        <rFont val="Arial"/>
        <family val="2"/>
      </rPr>
      <t>replacing</t>
    </r>
    <r>
      <rPr>
        <sz val="8"/>
        <rFont val="Arial"/>
        <family val="2"/>
      </rPr>
      <t xml:space="preserve"> B82 Limited, and operating only on </t>
    </r>
    <r>
      <rPr>
        <b/>
        <sz val="8"/>
        <rFont val="Arial"/>
        <family val="2"/>
      </rPr>
      <t>weekdays</t>
    </r>
    <r>
      <rPr>
        <sz val="8"/>
        <rFont val="Arial"/>
        <family val="2"/>
      </rPr>
      <t>.</t>
    </r>
  </si>
  <si>
    <r>
      <t xml:space="preserve">The Bx6 SBS began operating on September 3 2017, </t>
    </r>
    <r>
      <rPr>
        <b/>
        <sz val="8"/>
        <rFont val="Arial"/>
        <family val="2"/>
      </rPr>
      <t>replacing</t>
    </r>
    <r>
      <rPr>
        <sz val="8"/>
        <rFont val="Arial"/>
        <family val="2"/>
      </rPr>
      <t xml:space="preserve"> Bx6 Local service.</t>
    </r>
  </si>
  <si>
    <r>
      <t xml:space="preserve">The M23 SBS began operating on November 6, 2016, </t>
    </r>
    <r>
      <rPr>
        <b/>
        <sz val="8"/>
        <rFont val="Arial"/>
        <family val="2"/>
      </rPr>
      <t>replacing</t>
    </r>
    <r>
      <rPr>
        <sz val="8"/>
        <rFont val="Arial"/>
        <family val="2"/>
      </rPr>
      <t xml:space="preserve"> M23 Local service.</t>
    </r>
  </si>
  <si>
    <r>
      <t xml:space="preserve">The M79 SBS began operating on May 21, 2017, </t>
    </r>
    <r>
      <rPr>
        <b/>
        <sz val="8"/>
        <rFont val="Arial"/>
        <family val="2"/>
      </rPr>
      <t>replacing</t>
    </r>
    <r>
      <rPr>
        <sz val="8"/>
        <rFont val="Arial"/>
        <family val="2"/>
      </rPr>
      <t xml:space="preserve"> M79 Local service.</t>
    </r>
  </si>
  <si>
    <t>2020-2021 Change</t>
  </si>
  <si>
    <t>2021 Rank</t>
  </si>
  <si>
    <t>* NYCT Bus Routes that were changed between 2016 and 2021; see "Notes" for details.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</si>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</sst>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\+#,##0;\-#,##0"/>
    <numFmt numFmtId="165" formatCode="\+0.0%;\-0.0%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top"/>
    </xf>
    <xf numFmtId="0" fontId="6" fillId="0" borderId="0" xfId="0" applyFont="1" applyAlignment="1">
      <alignment wrapText="1"/>
    </xf>
    <xf numFmtId="3" fontId="6" fillId="0" borderId="1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3" xfId="0" applyNumberFormat="1" applyFont="1" applyBorder="1"/>
    <xf numFmtId="3" fontId="6" fillId="0" borderId="2" xfId="0" applyNumberFormat="1" applyFont="1" applyBorder="1"/>
    <xf numFmtId="3" fontId="6" fillId="0" borderId="4" xfId="0" applyNumberFormat="1" applyFont="1" applyBorder="1"/>
    <xf numFmtId="164" fontId="6" fillId="0" borderId="5" xfId="0" applyNumberFormat="1" applyFont="1" applyBorder="1"/>
    <xf numFmtId="165" fontId="6" fillId="0" borderId="6" xfId="0" applyNumberFormat="1" applyFont="1" applyBorder="1"/>
    <xf numFmtId="3" fontId="6" fillId="0" borderId="7" xfId="0" applyNumberFormat="1" applyFont="1" applyBorder="1"/>
    <xf numFmtId="3" fontId="7" fillId="0" borderId="1" xfId="0" applyNumberFormat="1" applyFont="1" applyBorder="1"/>
    <xf numFmtId="3" fontId="7" fillId="0" borderId="3" xfId="0" applyNumberFormat="1" applyFont="1" applyBorder="1"/>
    <xf numFmtId="3" fontId="7" fillId="0" borderId="2" xfId="0" applyNumberFormat="1" applyFont="1" applyBorder="1"/>
    <xf numFmtId="3" fontId="7" fillId="0" borderId="4" xfId="0" applyNumberFormat="1" applyFont="1" applyBorder="1"/>
    <xf numFmtId="164" fontId="7" fillId="0" borderId="5" xfId="0" applyNumberFormat="1" applyFont="1" applyBorder="1"/>
    <xf numFmtId="165" fontId="7" fillId="0" borderId="6" xfId="0" applyNumberFormat="1" applyFont="1" applyBorder="1"/>
    <xf numFmtId="0" fontId="6" fillId="0" borderId="7" xfId="0" applyFont="1" applyBorder="1"/>
    <xf numFmtId="0" fontId="7" fillId="0" borderId="7" xfId="0" applyFont="1" applyBorder="1"/>
    <xf numFmtId="0" fontId="6" fillId="0" borderId="1" xfId="0" applyFont="1" applyBorder="1"/>
    <xf numFmtId="3" fontId="8" fillId="0" borderId="1" xfId="0" applyNumberFormat="1" applyFont="1" applyBorder="1"/>
    <xf numFmtId="3" fontId="6" fillId="0" borderId="3" xfId="1" applyNumberFormat="1" applyFont="1" applyBorder="1"/>
    <xf numFmtId="3" fontId="6" fillId="0" borderId="2" xfId="1" applyNumberFormat="1" applyFont="1" applyBorder="1"/>
    <xf numFmtId="3" fontId="6" fillId="0" borderId="4" xfId="1" applyNumberFormat="1" applyFont="1" applyBorder="1"/>
    <xf numFmtId="3" fontId="6" fillId="0" borderId="9" xfId="0" applyNumberFormat="1" applyFont="1" applyBorder="1" applyAlignment="1">
      <alignment horizontal="center"/>
    </xf>
    <xf numFmtId="17" fontId="7" fillId="0" borderId="12" xfId="0" applyNumberFormat="1" applyFont="1" applyBorder="1" applyAlignment="1">
      <alignment wrapText="1"/>
    </xf>
    <xf numFmtId="1" fontId="7" fillId="0" borderId="13" xfId="0" applyNumberFormat="1" applyFont="1" applyBorder="1" applyAlignment="1">
      <alignment wrapText="1"/>
    </xf>
    <xf numFmtId="0" fontId="7" fillId="0" borderId="14" xfId="0" applyFont="1" applyBorder="1" applyAlignment="1">
      <alignment horizontal="right"/>
    </xf>
    <xf numFmtId="3" fontId="6" fillId="0" borderId="15" xfId="0" applyNumberFormat="1" applyFont="1" applyBorder="1" applyAlignment="1">
      <alignment horizontal="center"/>
    </xf>
    <xf numFmtId="3" fontId="7" fillId="0" borderId="20" xfId="0" applyNumberFormat="1" applyFont="1" applyBorder="1"/>
    <xf numFmtId="3" fontId="7" fillId="0" borderId="25" xfId="0" applyNumberFormat="1" applyFont="1" applyBorder="1"/>
    <xf numFmtId="3" fontId="7" fillId="0" borderId="9" xfId="0" applyNumberFormat="1" applyFont="1" applyBorder="1"/>
    <xf numFmtId="3" fontId="7" fillId="0" borderId="10" xfId="0" applyNumberFormat="1" applyFont="1" applyBorder="1"/>
    <xf numFmtId="164" fontId="7" fillId="0" borderId="8" xfId="0" applyNumberFormat="1" applyFont="1" applyBorder="1"/>
    <xf numFmtId="165" fontId="7" fillId="0" borderId="26" xfId="0" applyNumberFormat="1" applyFont="1" applyBorder="1"/>
    <xf numFmtId="0" fontId="7" fillId="0" borderId="1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164" fontId="6" fillId="0" borderId="1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7" fillId="0" borderId="20" xfId="0" applyNumberFormat="1" applyFont="1" applyBorder="1" applyAlignment="1">
      <alignment horizontal="left"/>
    </xf>
    <xf numFmtId="3" fontId="7" fillId="0" borderId="21" xfId="0" applyNumberFormat="1" applyFont="1" applyBorder="1" applyAlignment="1">
      <alignment horizontal="left"/>
    </xf>
    <xf numFmtId="3" fontId="7" fillId="0" borderId="1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3" fontId="7" fillId="0" borderId="12" xfId="0" applyNumberFormat="1" applyFont="1" applyBorder="1" applyAlignment="1">
      <alignment horizontal="right" wrapText="1"/>
    </xf>
    <xf numFmtId="3" fontId="7" fillId="0" borderId="14" xfId="0" applyNumberFormat="1" applyFont="1" applyBorder="1" applyAlignment="1">
      <alignment horizontal="right" wrapText="1"/>
    </xf>
    <xf numFmtId="17" fontId="5" fillId="0" borderId="16" xfId="0" applyNumberFormat="1" applyFont="1" applyBorder="1" applyAlignment="1">
      <alignment horizontal="center"/>
    </xf>
    <xf numFmtId="17" fontId="5" fillId="0" borderId="17" xfId="0" applyNumberFormat="1" applyFont="1" applyBorder="1" applyAlignment="1">
      <alignment horizontal="center"/>
    </xf>
    <xf numFmtId="17" fontId="5" fillId="0" borderId="18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262FE0BA-F7F7-4B66-9E54-126BE15587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C592F-7365-44A4-8D21-92D541A1F377}">
  <dimension ref="A1:Q274"/>
  <sheetViews>
    <sheetView tabSelected="1" zoomScaleNormal="100" workbookViewId="0">
      <pane xSplit="2" ySplit="2" topLeftCell="C3" activePane="bottomRight" state="frozen"/>
      <selection activeCell="H262" sqref="H262"/>
      <selection pane="topRight" activeCell="H262" sqref="H262"/>
      <selection pane="bottomLeft" activeCell="H262" sqref="H262"/>
      <selection pane="bottomRight" activeCell="R23" sqref="R23"/>
    </sheetView>
  </sheetViews>
  <sheetFormatPr defaultRowHeight="12.75" x14ac:dyDescent="0.2"/>
  <cols>
    <col min="1" max="1" width="16.28515625" style="2" customWidth="1"/>
    <col min="2" max="2" width="2.7109375" style="3" bestFit="1" customWidth="1"/>
    <col min="3" max="3" width="10.42578125" style="2" bestFit="1" customWidth="1"/>
    <col min="4" max="4" width="9.85546875" style="2" bestFit="1" customWidth="1"/>
    <col min="5" max="5" width="10.140625" style="2" bestFit="1" customWidth="1"/>
    <col min="6" max="6" width="9.85546875" style="2" bestFit="1" customWidth="1"/>
    <col min="7" max="7" width="10.140625" style="2" bestFit="1" customWidth="1"/>
    <col min="8" max="8" width="9.140625" style="2" customWidth="1"/>
    <col min="9" max="9" width="2.7109375" style="2" hidden="1" customWidth="1"/>
    <col min="10" max="10" width="9.7109375" style="2" bestFit="1" customWidth="1"/>
    <col min="11" max="11" width="8.7109375" style="2" customWidth="1"/>
    <col min="12" max="12" width="10.140625" bestFit="1" customWidth="1"/>
  </cols>
  <sheetData>
    <row r="1" spans="1:13" ht="1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3" s="1" customFormat="1" ht="13.5" customHeight="1" thickBot="1" x14ac:dyDescent="0.25">
      <c r="A2" s="29" t="s">
        <v>1</v>
      </c>
      <c r="B2" s="32" t="s">
        <v>267</v>
      </c>
      <c r="C2" s="30">
        <v>2016</v>
      </c>
      <c r="D2" s="30">
        <v>2017</v>
      </c>
      <c r="E2" s="30">
        <v>2018</v>
      </c>
      <c r="F2" s="30">
        <v>2019</v>
      </c>
      <c r="G2" s="30">
        <v>2020</v>
      </c>
      <c r="H2" s="30">
        <v>2021</v>
      </c>
      <c r="I2" s="30"/>
      <c r="J2" s="52" t="s">
        <v>272</v>
      </c>
      <c r="K2" s="53"/>
      <c r="L2" s="31" t="s">
        <v>273</v>
      </c>
    </row>
    <row r="3" spans="1:13" ht="3.75" customHeight="1" x14ac:dyDescent="0.2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 spans="1:13" x14ac:dyDescent="0.2">
      <c r="A4" s="7" t="s">
        <v>2</v>
      </c>
      <c r="B4" s="8"/>
      <c r="C4" s="10">
        <v>19828</v>
      </c>
      <c r="D4" s="10">
        <v>18987</v>
      </c>
      <c r="E4" s="10">
        <v>18180</v>
      </c>
      <c r="F4" s="10">
        <v>18838.1155</v>
      </c>
      <c r="G4" s="10">
        <v>9918</v>
      </c>
      <c r="H4" s="10">
        <v>9696.1833999999999</v>
      </c>
      <c r="I4" s="11"/>
      <c r="J4" s="12">
        <f>IF(AND(G4=0,G4=0),"",H4-G4)</f>
        <v>-221.81660000000011</v>
      </c>
      <c r="K4" s="13">
        <f>IFERROR(J4/G4,"")</f>
        <v>-2.2365053438193196E-2</v>
      </c>
      <c r="L4" s="14">
        <v>26</v>
      </c>
      <c r="M4" s="2"/>
    </row>
    <row r="5" spans="1:13" x14ac:dyDescent="0.2">
      <c r="A5" s="7" t="s">
        <v>3</v>
      </c>
      <c r="B5" s="8"/>
      <c r="C5" s="10">
        <v>2464</v>
      </c>
      <c r="D5" s="10">
        <v>2216</v>
      </c>
      <c r="E5" s="10">
        <v>2088</v>
      </c>
      <c r="F5" s="10">
        <v>2173.5106999999998</v>
      </c>
      <c r="G5" s="10">
        <v>969</v>
      </c>
      <c r="H5" s="10">
        <v>1068.9096</v>
      </c>
      <c r="I5" s="11"/>
      <c r="J5" s="12">
        <f t="shared" ref="J5:J57" si="0">IF(AND(G5=0,G5=0),"",H5-G5)</f>
        <v>99.909599999999955</v>
      </c>
      <c r="K5" s="13">
        <f t="shared" ref="K5:K57" si="1">IFERROR(J5/G5,"")</f>
        <v>0.10310588235294113</v>
      </c>
      <c r="L5" s="14">
        <v>162</v>
      </c>
      <c r="M5" s="2"/>
    </row>
    <row r="6" spans="1:13" x14ac:dyDescent="0.2">
      <c r="A6" s="7" t="s">
        <v>4</v>
      </c>
      <c r="B6" s="8"/>
      <c r="C6" s="10">
        <v>11803</v>
      </c>
      <c r="D6" s="10">
        <v>11544</v>
      </c>
      <c r="E6" s="10">
        <v>11309</v>
      </c>
      <c r="F6" s="10">
        <v>11553.7325</v>
      </c>
      <c r="G6" s="10">
        <v>7062</v>
      </c>
      <c r="H6" s="10">
        <v>7163.3303999999998</v>
      </c>
      <c r="I6" s="11"/>
      <c r="J6" s="12">
        <f t="shared" si="0"/>
        <v>101.33039999999983</v>
      </c>
      <c r="K6" s="13">
        <f t="shared" si="1"/>
        <v>1.4348683092608302E-2</v>
      </c>
      <c r="L6" s="14">
        <v>41</v>
      </c>
      <c r="M6" s="2"/>
    </row>
    <row r="7" spans="1:13" x14ac:dyDescent="0.2">
      <c r="A7" s="7" t="s">
        <v>5</v>
      </c>
      <c r="B7" s="8"/>
      <c r="C7" s="10">
        <v>6195</v>
      </c>
      <c r="D7" s="10">
        <v>6207</v>
      </c>
      <c r="E7" s="10">
        <v>6192</v>
      </c>
      <c r="F7" s="10">
        <v>6069.2833000000001</v>
      </c>
      <c r="G7" s="10">
        <v>2159</v>
      </c>
      <c r="H7" s="10">
        <v>3261.7064</v>
      </c>
      <c r="I7" s="11"/>
      <c r="J7" s="12">
        <f t="shared" si="0"/>
        <v>1102.7064</v>
      </c>
      <c r="K7" s="13">
        <f t="shared" si="1"/>
        <v>0.51074867994441875</v>
      </c>
      <c r="L7" s="14">
        <v>114</v>
      </c>
      <c r="M7" s="2"/>
    </row>
    <row r="8" spans="1:13" x14ac:dyDescent="0.2">
      <c r="A8" s="7" t="s">
        <v>6</v>
      </c>
      <c r="B8" s="8"/>
      <c r="C8" s="10">
        <v>41320</v>
      </c>
      <c r="D8" s="10">
        <v>40135</v>
      </c>
      <c r="E8" s="10">
        <v>35963</v>
      </c>
      <c r="F8" s="10">
        <v>34061.841899999999</v>
      </c>
      <c r="G8" s="10">
        <v>20631</v>
      </c>
      <c r="H8" s="10">
        <v>19025.8037</v>
      </c>
      <c r="I8" s="11"/>
      <c r="J8" s="12">
        <f t="shared" si="0"/>
        <v>-1605.1962999999996</v>
      </c>
      <c r="K8" s="13">
        <f t="shared" si="1"/>
        <v>-7.7805065193155915E-2</v>
      </c>
      <c r="L8" s="14">
        <v>4</v>
      </c>
      <c r="M8" s="2"/>
    </row>
    <row r="9" spans="1:13" x14ac:dyDescent="0.2">
      <c r="A9" s="7" t="s">
        <v>7</v>
      </c>
      <c r="B9" s="8"/>
      <c r="C9" s="10">
        <v>6066</v>
      </c>
      <c r="D9" s="10">
        <v>5814</v>
      </c>
      <c r="E9" s="10">
        <v>5091</v>
      </c>
      <c r="F9" s="10">
        <v>4919.9198999999999</v>
      </c>
      <c r="G9" s="10">
        <v>3030</v>
      </c>
      <c r="H9" s="10">
        <v>2952.5135</v>
      </c>
      <c r="I9" s="11"/>
      <c r="J9" s="12">
        <f t="shared" si="0"/>
        <v>-77.486499999999978</v>
      </c>
      <c r="K9" s="13">
        <f t="shared" si="1"/>
        <v>-2.5573102310231015E-2</v>
      </c>
      <c r="L9" s="14">
        <v>124</v>
      </c>
      <c r="M9" s="2"/>
    </row>
    <row r="10" spans="1:13" x14ac:dyDescent="0.2">
      <c r="A10" s="7" t="s">
        <v>8</v>
      </c>
      <c r="B10" s="8"/>
      <c r="C10" s="10">
        <v>19616</v>
      </c>
      <c r="D10" s="10">
        <v>18981</v>
      </c>
      <c r="E10" s="10">
        <v>18388</v>
      </c>
      <c r="F10" s="10">
        <v>18036.1702</v>
      </c>
      <c r="G10" s="10">
        <v>6767</v>
      </c>
      <c r="H10" s="10">
        <v>10458.1402</v>
      </c>
      <c r="I10" s="11"/>
      <c r="J10" s="12">
        <f t="shared" si="0"/>
        <v>3691.1401999999998</v>
      </c>
      <c r="K10" s="13">
        <f t="shared" si="1"/>
        <v>0.54546182946652877</v>
      </c>
      <c r="L10" s="14">
        <v>19</v>
      </c>
      <c r="M10" s="2"/>
    </row>
    <row r="11" spans="1:13" x14ac:dyDescent="0.2">
      <c r="A11" s="7" t="s">
        <v>9</v>
      </c>
      <c r="B11" s="8"/>
      <c r="C11" s="10">
        <v>14404</v>
      </c>
      <c r="D11" s="10">
        <v>14495</v>
      </c>
      <c r="E11" s="10">
        <v>14416</v>
      </c>
      <c r="F11" s="10">
        <v>13857.474099999999</v>
      </c>
      <c r="G11" s="10">
        <v>4928</v>
      </c>
      <c r="H11" s="10">
        <v>7794.57</v>
      </c>
      <c r="I11" s="11"/>
      <c r="J11" s="12">
        <f t="shared" si="0"/>
        <v>2866.5699999999997</v>
      </c>
      <c r="K11" s="13">
        <f t="shared" si="1"/>
        <v>0.58169034090909089</v>
      </c>
      <c r="L11" s="14">
        <v>34</v>
      </c>
      <c r="M11" s="2"/>
    </row>
    <row r="12" spans="1:13" x14ac:dyDescent="0.2">
      <c r="A12" s="7" t="s">
        <v>10</v>
      </c>
      <c r="B12" s="8"/>
      <c r="C12" s="10">
        <v>11273</v>
      </c>
      <c r="D12" s="10">
        <v>10471</v>
      </c>
      <c r="E12" s="10">
        <v>10377</v>
      </c>
      <c r="F12" s="10">
        <v>10488.114600000001</v>
      </c>
      <c r="G12" s="10">
        <v>4146</v>
      </c>
      <c r="H12" s="10">
        <v>6418.1814999999997</v>
      </c>
      <c r="I12" s="11"/>
      <c r="J12" s="12">
        <f t="shared" si="0"/>
        <v>2272.1814999999997</v>
      </c>
      <c r="K12" s="13">
        <f t="shared" si="1"/>
        <v>0.54804184756391694</v>
      </c>
      <c r="L12" s="14">
        <v>53</v>
      </c>
      <c r="M12" s="2"/>
    </row>
    <row r="13" spans="1:13" x14ac:dyDescent="0.2">
      <c r="A13" s="7" t="s">
        <v>11</v>
      </c>
      <c r="B13" s="8"/>
      <c r="C13" s="10">
        <v>15380</v>
      </c>
      <c r="D13" s="10">
        <v>13604</v>
      </c>
      <c r="E13" s="10">
        <v>12124</v>
      </c>
      <c r="F13" s="10">
        <v>11542.1638</v>
      </c>
      <c r="G13" s="10">
        <v>7956</v>
      </c>
      <c r="H13" s="10">
        <v>7138.2611999999999</v>
      </c>
      <c r="I13" s="11"/>
      <c r="J13" s="12">
        <f t="shared" si="0"/>
        <v>-817.73880000000008</v>
      </c>
      <c r="K13" s="13">
        <f t="shared" si="1"/>
        <v>-0.10278265460030167</v>
      </c>
      <c r="L13" s="14">
        <v>42</v>
      </c>
      <c r="M13" s="2"/>
    </row>
    <row r="14" spans="1:13" x14ac:dyDescent="0.2">
      <c r="A14" s="7" t="s">
        <v>12</v>
      </c>
      <c r="B14" s="8"/>
      <c r="C14" s="10">
        <v>6290</v>
      </c>
      <c r="D14" s="10">
        <v>6193</v>
      </c>
      <c r="E14" s="10">
        <v>6084</v>
      </c>
      <c r="F14" s="10">
        <v>6258.7074000000002</v>
      </c>
      <c r="G14" s="10">
        <v>4220</v>
      </c>
      <c r="H14" s="10">
        <v>3979.4965000000002</v>
      </c>
      <c r="I14" s="11"/>
      <c r="J14" s="12">
        <f t="shared" si="0"/>
        <v>-240.5034999999998</v>
      </c>
      <c r="K14" s="13">
        <f t="shared" si="1"/>
        <v>-5.6991350710900425E-2</v>
      </c>
      <c r="L14" s="14">
        <v>101</v>
      </c>
      <c r="M14" s="2"/>
    </row>
    <row r="15" spans="1:13" x14ac:dyDescent="0.2">
      <c r="A15" s="7" t="s">
        <v>13</v>
      </c>
      <c r="B15" s="8"/>
      <c r="C15" s="10">
        <v>7243</v>
      </c>
      <c r="D15" s="10">
        <v>6577</v>
      </c>
      <c r="E15" s="10">
        <v>5900</v>
      </c>
      <c r="F15" s="10">
        <v>5442.0778</v>
      </c>
      <c r="G15" s="10">
        <v>3601</v>
      </c>
      <c r="H15" s="10">
        <v>3115.4259000000002</v>
      </c>
      <c r="I15" s="11"/>
      <c r="J15" s="12">
        <f t="shared" si="0"/>
        <v>-485.57409999999982</v>
      </c>
      <c r="K15" s="13">
        <f t="shared" si="1"/>
        <v>-0.1348442377117467</v>
      </c>
      <c r="L15" s="14">
        <v>119</v>
      </c>
      <c r="M15" s="2"/>
    </row>
    <row r="16" spans="1:13" x14ac:dyDescent="0.2">
      <c r="A16" s="7" t="s">
        <v>14</v>
      </c>
      <c r="B16" s="8"/>
      <c r="C16" s="10">
        <v>22282</v>
      </c>
      <c r="D16" s="10">
        <v>19827</v>
      </c>
      <c r="E16" s="10">
        <v>17977</v>
      </c>
      <c r="F16" s="10">
        <v>16510.205699999999</v>
      </c>
      <c r="G16" s="10">
        <v>11388</v>
      </c>
      <c r="H16" s="10">
        <v>10073.914000000001</v>
      </c>
      <c r="I16" s="11"/>
      <c r="J16" s="12">
        <f t="shared" si="0"/>
        <v>-1314.0859999999993</v>
      </c>
      <c r="K16" s="13">
        <f t="shared" si="1"/>
        <v>-0.115392167193537</v>
      </c>
      <c r="L16" s="14">
        <v>22</v>
      </c>
      <c r="M16" s="2"/>
    </row>
    <row r="17" spans="1:13" x14ac:dyDescent="0.2">
      <c r="A17" s="7" t="s">
        <v>15</v>
      </c>
      <c r="B17" s="8"/>
      <c r="C17" s="10">
        <v>6739</v>
      </c>
      <c r="D17" s="10">
        <v>6760</v>
      </c>
      <c r="E17" s="10">
        <v>6184</v>
      </c>
      <c r="F17" s="10">
        <v>6149.5992999999999</v>
      </c>
      <c r="G17" s="10">
        <v>2154</v>
      </c>
      <c r="H17" s="10">
        <v>3155.3344000000002</v>
      </c>
      <c r="I17" s="11"/>
      <c r="J17" s="12">
        <f t="shared" si="0"/>
        <v>1001.3344000000002</v>
      </c>
      <c r="K17" s="13">
        <f t="shared" si="1"/>
        <v>0.46487205199628606</v>
      </c>
      <c r="L17" s="14">
        <v>115</v>
      </c>
      <c r="M17" s="2"/>
    </row>
    <row r="18" spans="1:13" x14ac:dyDescent="0.2">
      <c r="A18" s="7" t="s">
        <v>16</v>
      </c>
      <c r="B18" s="8"/>
      <c r="C18" s="10">
        <v>11279</v>
      </c>
      <c r="D18" s="10">
        <v>10403</v>
      </c>
      <c r="E18" s="10">
        <v>9382</v>
      </c>
      <c r="F18" s="10">
        <v>9527.1435999999994</v>
      </c>
      <c r="G18" s="10">
        <v>6154</v>
      </c>
      <c r="H18" s="10">
        <v>5509.9650000000001</v>
      </c>
      <c r="I18" s="11"/>
      <c r="J18" s="12">
        <f t="shared" si="0"/>
        <v>-644.03499999999985</v>
      </c>
      <c r="K18" s="13">
        <f t="shared" si="1"/>
        <v>-0.10465307117322065</v>
      </c>
      <c r="L18" s="14">
        <v>67</v>
      </c>
      <c r="M18" s="2"/>
    </row>
    <row r="19" spans="1:13" x14ac:dyDescent="0.2">
      <c r="A19" s="7" t="s">
        <v>17</v>
      </c>
      <c r="B19" s="8"/>
      <c r="C19" s="10">
        <v>7042</v>
      </c>
      <c r="D19" s="10">
        <v>6765</v>
      </c>
      <c r="E19" s="10">
        <v>6315</v>
      </c>
      <c r="F19" s="10">
        <v>6007.9654</v>
      </c>
      <c r="G19" s="10">
        <v>3917</v>
      </c>
      <c r="H19" s="10">
        <v>3591.2121000000002</v>
      </c>
      <c r="I19" s="11"/>
      <c r="J19" s="12">
        <f t="shared" si="0"/>
        <v>-325.78789999999981</v>
      </c>
      <c r="K19" s="13">
        <f t="shared" si="1"/>
        <v>-8.3172810824610616E-2</v>
      </c>
      <c r="L19" s="14">
        <v>109</v>
      </c>
      <c r="M19" s="2"/>
    </row>
    <row r="20" spans="1:13" x14ac:dyDescent="0.2">
      <c r="A20" s="7" t="s">
        <v>18</v>
      </c>
      <c r="B20" s="8"/>
      <c r="C20" s="10">
        <v>2390</v>
      </c>
      <c r="D20" s="10">
        <v>2293</v>
      </c>
      <c r="E20" s="10">
        <v>2449</v>
      </c>
      <c r="F20" s="10">
        <v>2563.2069000000001</v>
      </c>
      <c r="G20" s="10">
        <v>1709</v>
      </c>
      <c r="H20" s="10">
        <v>1508.5890999999999</v>
      </c>
      <c r="I20" s="11"/>
      <c r="J20" s="12">
        <f t="shared" si="0"/>
        <v>-200.41090000000008</v>
      </c>
      <c r="K20" s="13">
        <f t="shared" si="1"/>
        <v>-0.11726793446459922</v>
      </c>
      <c r="L20" s="14">
        <v>155</v>
      </c>
      <c r="M20" s="2"/>
    </row>
    <row r="21" spans="1:13" x14ac:dyDescent="0.2">
      <c r="A21" s="7" t="s">
        <v>19</v>
      </c>
      <c r="B21" s="8"/>
      <c r="C21" s="10">
        <v>10048</v>
      </c>
      <c r="D21" s="10">
        <v>8880</v>
      </c>
      <c r="E21" s="10">
        <v>7874</v>
      </c>
      <c r="F21" s="10">
        <v>7630.5029999999997</v>
      </c>
      <c r="G21" s="10">
        <v>5256</v>
      </c>
      <c r="H21" s="10">
        <v>4534.4994999999999</v>
      </c>
      <c r="I21" s="11"/>
      <c r="J21" s="12">
        <f t="shared" si="0"/>
        <v>-721.5005000000001</v>
      </c>
      <c r="K21" s="13">
        <f t="shared" si="1"/>
        <v>-0.13727178462709286</v>
      </c>
      <c r="L21" s="14">
        <v>89</v>
      </c>
      <c r="M21" s="2"/>
    </row>
    <row r="22" spans="1:13" x14ac:dyDescent="0.2">
      <c r="A22" s="7" t="s">
        <v>20</v>
      </c>
      <c r="B22" s="8"/>
      <c r="C22" s="9">
        <v>9723</v>
      </c>
      <c r="D22" s="10">
        <v>9011</v>
      </c>
      <c r="E22" s="10">
        <v>8234</v>
      </c>
      <c r="F22" s="10">
        <v>8037.9998999999998</v>
      </c>
      <c r="G22" s="10">
        <v>5081</v>
      </c>
      <c r="H22" s="10">
        <v>4619.1720999999998</v>
      </c>
      <c r="I22" s="11"/>
      <c r="J22" s="12">
        <f t="shared" si="0"/>
        <v>-461.82790000000023</v>
      </c>
      <c r="K22" s="13">
        <f t="shared" si="1"/>
        <v>-9.0893111592206297E-2</v>
      </c>
      <c r="L22" s="14">
        <v>87</v>
      </c>
      <c r="M22" s="2"/>
    </row>
    <row r="23" spans="1:13" x14ac:dyDescent="0.2">
      <c r="A23" s="7" t="s">
        <v>21</v>
      </c>
      <c r="B23" s="8"/>
      <c r="C23" s="9">
        <v>2753</v>
      </c>
      <c r="D23" s="10">
        <v>2721</v>
      </c>
      <c r="E23" s="10">
        <v>2619</v>
      </c>
      <c r="F23" s="10">
        <v>2671.4256</v>
      </c>
      <c r="G23" s="10">
        <v>1260</v>
      </c>
      <c r="H23" s="10">
        <v>1354.8407</v>
      </c>
      <c r="I23" s="11"/>
      <c r="J23" s="12">
        <f t="shared" si="0"/>
        <v>94.84069999999997</v>
      </c>
      <c r="K23" s="13">
        <f t="shared" si="1"/>
        <v>7.5270396825396796E-2</v>
      </c>
      <c r="L23" s="14">
        <v>156</v>
      </c>
      <c r="M23" s="2"/>
    </row>
    <row r="24" spans="1:13" x14ac:dyDescent="0.2">
      <c r="A24" s="7" t="s">
        <v>22</v>
      </c>
      <c r="B24" s="8"/>
      <c r="C24" s="9">
        <v>819</v>
      </c>
      <c r="D24" s="10">
        <v>849</v>
      </c>
      <c r="E24" s="10">
        <v>820</v>
      </c>
      <c r="F24" s="10">
        <v>903.53589999999997</v>
      </c>
      <c r="G24" s="10">
        <v>470</v>
      </c>
      <c r="H24" s="10">
        <v>452.40730000000002</v>
      </c>
      <c r="I24" s="11"/>
      <c r="J24" s="12">
        <f t="shared" si="0"/>
        <v>-17.592699999999979</v>
      </c>
      <c r="K24" s="13">
        <f t="shared" si="1"/>
        <v>-3.7431276595744634E-2</v>
      </c>
      <c r="L24" s="14">
        <v>177</v>
      </c>
      <c r="M24" s="2"/>
    </row>
    <row r="25" spans="1:13" x14ac:dyDescent="0.2">
      <c r="A25" s="7" t="s">
        <v>23</v>
      </c>
      <c r="B25" s="8"/>
      <c r="C25" s="9">
        <v>31886</v>
      </c>
      <c r="D25" s="10">
        <v>29899</v>
      </c>
      <c r="E25" s="10">
        <v>27273</v>
      </c>
      <c r="F25" s="10">
        <v>24886.5272</v>
      </c>
      <c r="G25" s="10">
        <v>17811</v>
      </c>
      <c r="H25" s="10">
        <v>14820.688099999999</v>
      </c>
      <c r="I25" s="11"/>
      <c r="J25" s="12">
        <f t="shared" si="0"/>
        <v>-2990.3119000000006</v>
      </c>
      <c r="K25" s="13">
        <f t="shared" si="1"/>
        <v>-0.16789129751277304</v>
      </c>
      <c r="L25" s="14">
        <v>9</v>
      </c>
      <c r="M25" s="2"/>
    </row>
    <row r="26" spans="1:13" x14ac:dyDescent="0.2">
      <c r="A26" s="7" t="s">
        <v>24</v>
      </c>
      <c r="B26" s="8"/>
      <c r="C26" s="9">
        <v>14026</v>
      </c>
      <c r="D26" s="10">
        <v>13108</v>
      </c>
      <c r="E26" s="10">
        <v>12305</v>
      </c>
      <c r="F26" s="10">
        <v>11794.8637</v>
      </c>
      <c r="G26" s="10">
        <v>7401</v>
      </c>
      <c r="H26" s="10">
        <v>7289.2479000000003</v>
      </c>
      <c r="I26" s="11"/>
      <c r="J26" s="12">
        <f t="shared" si="0"/>
        <v>-111.7520999999997</v>
      </c>
      <c r="K26" s="13">
        <f t="shared" si="1"/>
        <v>-1.5099594649371667E-2</v>
      </c>
      <c r="L26" s="14">
        <v>39</v>
      </c>
      <c r="M26" s="2"/>
    </row>
    <row r="27" spans="1:13" x14ac:dyDescent="0.2">
      <c r="A27" s="7" t="s">
        <v>25</v>
      </c>
      <c r="B27" s="8"/>
      <c r="C27" s="9">
        <v>2380</v>
      </c>
      <c r="D27" s="10">
        <v>2558</v>
      </c>
      <c r="E27" s="10">
        <v>2300</v>
      </c>
      <c r="F27" s="10">
        <v>2195.9502000000002</v>
      </c>
      <c r="G27" s="10">
        <v>835</v>
      </c>
      <c r="H27" s="10">
        <v>1292.7529999999999</v>
      </c>
      <c r="I27" s="11"/>
      <c r="J27" s="12">
        <f t="shared" si="0"/>
        <v>457.75299999999993</v>
      </c>
      <c r="K27" s="13">
        <f t="shared" si="1"/>
        <v>0.54820718562874238</v>
      </c>
      <c r="L27" s="14">
        <v>157</v>
      </c>
      <c r="M27" s="2"/>
    </row>
    <row r="28" spans="1:13" x14ac:dyDescent="0.2">
      <c r="A28" s="7" t="s">
        <v>26</v>
      </c>
      <c r="B28" s="8"/>
      <c r="C28" s="9">
        <v>19099</v>
      </c>
      <c r="D28" s="10">
        <v>18828</v>
      </c>
      <c r="E28" s="10">
        <v>18011</v>
      </c>
      <c r="F28" s="10">
        <v>16659.9457</v>
      </c>
      <c r="G28" s="10">
        <v>6054</v>
      </c>
      <c r="H28" s="10">
        <v>8911.3633000000009</v>
      </c>
      <c r="I28" s="11"/>
      <c r="J28" s="12">
        <f t="shared" si="0"/>
        <v>2857.3633000000009</v>
      </c>
      <c r="K28" s="13">
        <f t="shared" si="1"/>
        <v>0.47197940204823274</v>
      </c>
      <c r="L28" s="14">
        <v>27</v>
      </c>
      <c r="M28" s="2"/>
    </row>
    <row r="29" spans="1:13" x14ac:dyDescent="0.2">
      <c r="A29" s="7" t="s">
        <v>27</v>
      </c>
      <c r="B29" s="8"/>
      <c r="C29" s="9">
        <v>260</v>
      </c>
      <c r="D29" s="10">
        <v>239</v>
      </c>
      <c r="E29" s="10">
        <v>220</v>
      </c>
      <c r="F29" s="10">
        <v>218.01079999999999</v>
      </c>
      <c r="G29" s="10">
        <v>287</v>
      </c>
      <c r="H29" s="10">
        <v>152.54349999999999</v>
      </c>
      <c r="I29" s="11"/>
      <c r="J29" s="12">
        <f t="shared" si="0"/>
        <v>-134.45650000000001</v>
      </c>
      <c r="K29" s="13">
        <f t="shared" si="1"/>
        <v>-0.46848954703832757</v>
      </c>
      <c r="L29" s="14">
        <v>187</v>
      </c>
      <c r="M29" s="2"/>
    </row>
    <row r="30" spans="1:13" x14ac:dyDescent="0.2">
      <c r="A30" s="7" t="s">
        <v>28</v>
      </c>
      <c r="B30" s="8"/>
      <c r="C30" s="9">
        <v>27082</v>
      </c>
      <c r="D30" s="10">
        <v>24970</v>
      </c>
      <c r="E30" s="10">
        <v>22967</v>
      </c>
      <c r="F30" s="10">
        <v>22552.6253</v>
      </c>
      <c r="G30" s="10">
        <v>15934</v>
      </c>
      <c r="H30" s="10">
        <v>13852.8084</v>
      </c>
      <c r="I30" s="11"/>
      <c r="J30" s="12">
        <f t="shared" si="0"/>
        <v>-2081.1916000000001</v>
      </c>
      <c r="K30" s="13">
        <f t="shared" si="1"/>
        <v>-0.13061325467553658</v>
      </c>
      <c r="L30" s="14">
        <v>10</v>
      </c>
      <c r="M30" s="2"/>
    </row>
    <row r="31" spans="1:13" x14ac:dyDescent="0.2">
      <c r="A31" s="7" t="s">
        <v>29</v>
      </c>
      <c r="B31" s="8"/>
      <c r="C31" s="9">
        <v>4186</v>
      </c>
      <c r="D31" s="10">
        <v>3885</v>
      </c>
      <c r="E31" s="10">
        <v>3546</v>
      </c>
      <c r="F31" s="10">
        <v>3009.8964000000001</v>
      </c>
      <c r="G31" s="10">
        <v>1839</v>
      </c>
      <c r="H31" s="10">
        <v>1636.5925999999999</v>
      </c>
      <c r="I31" s="11"/>
      <c r="J31" s="12">
        <f t="shared" si="0"/>
        <v>-202.40740000000005</v>
      </c>
      <c r="K31" s="13">
        <f t="shared" si="1"/>
        <v>-0.11006383904295816</v>
      </c>
      <c r="L31" s="14">
        <v>152</v>
      </c>
      <c r="M31" s="2"/>
    </row>
    <row r="32" spans="1:13" x14ac:dyDescent="0.2">
      <c r="A32" s="7" t="s">
        <v>30</v>
      </c>
      <c r="B32" s="8"/>
      <c r="C32" s="9">
        <v>10540</v>
      </c>
      <c r="D32" s="10">
        <v>9832</v>
      </c>
      <c r="E32" s="10">
        <v>9346</v>
      </c>
      <c r="F32" s="10">
        <v>9196.3472000000002</v>
      </c>
      <c r="G32" s="10">
        <v>3292</v>
      </c>
      <c r="H32" s="10">
        <v>4892.4961000000003</v>
      </c>
      <c r="I32" s="11"/>
      <c r="J32" s="12">
        <f t="shared" si="0"/>
        <v>1600.4961000000003</v>
      </c>
      <c r="K32" s="13">
        <f t="shared" si="1"/>
        <v>0.48617743013365744</v>
      </c>
      <c r="L32" s="14">
        <v>76</v>
      </c>
      <c r="M32" s="2"/>
    </row>
    <row r="33" spans="1:13" x14ac:dyDescent="0.2">
      <c r="A33" s="7" t="s">
        <v>31</v>
      </c>
      <c r="B33" s="8"/>
      <c r="C33" s="9">
        <v>37418</v>
      </c>
      <c r="D33" s="10">
        <v>34877</v>
      </c>
      <c r="E33" s="10">
        <v>32334</v>
      </c>
      <c r="F33" s="10">
        <v>31374.937999999998</v>
      </c>
      <c r="G33" s="10">
        <v>20445</v>
      </c>
      <c r="H33" s="10">
        <v>18017.507599999997</v>
      </c>
      <c r="I33" s="11"/>
      <c r="J33" s="12">
        <f t="shared" si="0"/>
        <v>-2427.4924000000028</v>
      </c>
      <c r="K33" s="13">
        <f t="shared" si="1"/>
        <v>-0.1187328148691613</v>
      </c>
      <c r="L33" s="14">
        <v>5</v>
      </c>
      <c r="M33" s="2"/>
    </row>
    <row r="34" spans="1:13" x14ac:dyDescent="0.2">
      <c r="A34" s="7" t="s">
        <v>32</v>
      </c>
      <c r="B34" s="8"/>
      <c r="C34" s="9">
        <v>6019</v>
      </c>
      <c r="D34" s="10">
        <v>5510</v>
      </c>
      <c r="E34" s="10">
        <v>4973</v>
      </c>
      <c r="F34" s="10">
        <v>4845.8968999999997</v>
      </c>
      <c r="G34" s="10">
        <v>3315</v>
      </c>
      <c r="H34" s="10">
        <v>2790.4641999999999</v>
      </c>
      <c r="I34" s="11"/>
      <c r="J34" s="12">
        <f t="shared" si="0"/>
        <v>-524.53580000000011</v>
      </c>
      <c r="K34" s="13">
        <f t="shared" si="1"/>
        <v>-0.1582310105580694</v>
      </c>
      <c r="L34" s="14">
        <v>129</v>
      </c>
      <c r="M34" s="2"/>
    </row>
    <row r="35" spans="1:13" x14ac:dyDescent="0.2">
      <c r="A35" s="7" t="s">
        <v>33</v>
      </c>
      <c r="B35" s="8">
        <v>1</v>
      </c>
      <c r="C35" s="9">
        <v>43463</v>
      </c>
      <c r="D35" s="10">
        <v>41786</v>
      </c>
      <c r="E35" s="10">
        <v>38120</v>
      </c>
      <c r="F35" s="10">
        <v>36374.694199999998</v>
      </c>
      <c r="G35" s="10">
        <v>22696</v>
      </c>
      <c r="H35" s="10">
        <v>19205.5134</v>
      </c>
      <c r="I35" s="11"/>
      <c r="J35" s="12">
        <f t="shared" si="0"/>
        <v>-3490.4866000000002</v>
      </c>
      <c r="K35" s="13">
        <f t="shared" si="1"/>
        <v>-0.15379302960874164</v>
      </c>
      <c r="L35" s="14">
        <v>3</v>
      </c>
      <c r="M35" s="2"/>
    </row>
    <row r="36" spans="1:13" x14ac:dyDescent="0.2">
      <c r="A36" s="7" t="s">
        <v>34</v>
      </c>
      <c r="B36" s="8"/>
      <c r="C36" s="9">
        <v>10436</v>
      </c>
      <c r="D36" s="10">
        <v>9495</v>
      </c>
      <c r="E36" s="10">
        <v>9252</v>
      </c>
      <c r="F36" s="10">
        <v>9016.6131000000005</v>
      </c>
      <c r="G36" s="10">
        <v>5821</v>
      </c>
      <c r="H36" s="10">
        <v>5455.4054999999998</v>
      </c>
      <c r="I36" s="11"/>
      <c r="J36" s="12">
        <f t="shared" si="0"/>
        <v>-365.59450000000015</v>
      </c>
      <c r="K36" s="13">
        <f t="shared" si="1"/>
        <v>-6.2806132966844216E-2</v>
      </c>
      <c r="L36" s="14">
        <v>68</v>
      </c>
      <c r="M36" s="2"/>
    </row>
    <row r="37" spans="1:13" x14ac:dyDescent="0.2">
      <c r="A37" s="7" t="s">
        <v>35</v>
      </c>
      <c r="B37" s="8"/>
      <c r="C37" s="9">
        <v>3851</v>
      </c>
      <c r="D37" s="10">
        <v>3683</v>
      </c>
      <c r="E37" s="10">
        <v>3534</v>
      </c>
      <c r="F37" s="10">
        <v>3405.7184000000002</v>
      </c>
      <c r="G37" s="10">
        <v>2100</v>
      </c>
      <c r="H37" s="10">
        <v>1811.5472</v>
      </c>
      <c r="I37" s="11"/>
      <c r="J37" s="12">
        <f t="shared" si="0"/>
        <v>-288.45280000000002</v>
      </c>
      <c r="K37" s="13">
        <f t="shared" si="1"/>
        <v>-0.1373584761904762</v>
      </c>
      <c r="L37" s="14">
        <v>148</v>
      </c>
      <c r="M37" s="2"/>
    </row>
    <row r="38" spans="1:13" x14ac:dyDescent="0.2">
      <c r="A38" s="7" t="s">
        <v>36</v>
      </c>
      <c r="B38" s="8"/>
      <c r="C38" s="9">
        <v>12452</v>
      </c>
      <c r="D38" s="10">
        <v>11674</v>
      </c>
      <c r="E38" s="10">
        <v>10886</v>
      </c>
      <c r="F38" s="10">
        <v>10653.2176</v>
      </c>
      <c r="G38" s="10">
        <v>7427</v>
      </c>
      <c r="H38" s="10">
        <v>6148.8496999999998</v>
      </c>
      <c r="I38" s="11"/>
      <c r="J38" s="12">
        <f t="shared" si="0"/>
        <v>-1278.1503000000002</v>
      </c>
      <c r="K38" s="13">
        <f t="shared" si="1"/>
        <v>-0.17209509896324227</v>
      </c>
      <c r="L38" s="14">
        <v>56</v>
      </c>
      <c r="M38" s="2"/>
    </row>
    <row r="39" spans="1:13" x14ac:dyDescent="0.2">
      <c r="A39" s="7" t="s">
        <v>37</v>
      </c>
      <c r="B39" s="8"/>
      <c r="C39" s="9">
        <v>12435</v>
      </c>
      <c r="D39" s="10">
        <v>11326</v>
      </c>
      <c r="E39" s="10">
        <v>9940</v>
      </c>
      <c r="F39" s="10">
        <v>9317.4069</v>
      </c>
      <c r="G39" s="10">
        <v>5854</v>
      </c>
      <c r="H39" s="10">
        <v>5639.9606999999996</v>
      </c>
      <c r="I39" s="11"/>
      <c r="J39" s="12">
        <f t="shared" si="0"/>
        <v>-214.03930000000037</v>
      </c>
      <c r="K39" s="13">
        <f t="shared" si="1"/>
        <v>-3.6562914246669007E-2</v>
      </c>
      <c r="L39" s="14">
        <v>63</v>
      </c>
      <c r="M39" s="2"/>
    </row>
    <row r="40" spans="1:13" x14ac:dyDescent="0.2">
      <c r="A40" s="7" t="s">
        <v>38</v>
      </c>
      <c r="B40" s="8"/>
      <c r="C40" s="9">
        <v>10466</v>
      </c>
      <c r="D40" s="10">
        <v>9640</v>
      </c>
      <c r="E40" s="10">
        <v>9197</v>
      </c>
      <c r="F40" s="10">
        <v>8589.5450000000001</v>
      </c>
      <c r="G40" s="10">
        <v>5308</v>
      </c>
      <c r="H40" s="10">
        <v>4849.1746000000003</v>
      </c>
      <c r="I40" s="11"/>
      <c r="J40" s="12">
        <f t="shared" si="0"/>
        <v>-458.82539999999972</v>
      </c>
      <c r="K40" s="13">
        <f t="shared" si="1"/>
        <v>-8.6440354182366189E-2</v>
      </c>
      <c r="L40" s="14">
        <v>79</v>
      </c>
      <c r="M40" s="2"/>
    </row>
    <row r="41" spans="1:13" x14ac:dyDescent="0.2">
      <c r="A41" s="7" t="s">
        <v>39</v>
      </c>
      <c r="B41" s="8"/>
      <c r="C41" s="9">
        <v>7244</v>
      </c>
      <c r="D41" s="10">
        <v>7064</v>
      </c>
      <c r="E41" s="10">
        <v>6851</v>
      </c>
      <c r="F41" s="10">
        <v>6837.1729999999998</v>
      </c>
      <c r="G41" s="10">
        <v>4487</v>
      </c>
      <c r="H41" s="10">
        <v>4383.7911999999997</v>
      </c>
      <c r="I41" s="11"/>
      <c r="J41" s="12">
        <f t="shared" si="0"/>
        <v>-103.20880000000034</v>
      </c>
      <c r="K41" s="13">
        <f t="shared" si="1"/>
        <v>-2.3001738355248571E-2</v>
      </c>
      <c r="L41" s="14">
        <v>93</v>
      </c>
      <c r="M41" s="2"/>
    </row>
    <row r="42" spans="1:13" x14ac:dyDescent="0.2">
      <c r="A42" s="7" t="s">
        <v>40</v>
      </c>
      <c r="B42" s="8"/>
      <c r="C42" s="9">
        <v>9906</v>
      </c>
      <c r="D42" s="10">
        <v>9443</v>
      </c>
      <c r="E42" s="10">
        <v>8364</v>
      </c>
      <c r="F42" s="10">
        <v>8165.5775999999996</v>
      </c>
      <c r="G42" s="10">
        <v>5283</v>
      </c>
      <c r="H42" s="10">
        <v>4497.3068000000003</v>
      </c>
      <c r="I42" s="11"/>
      <c r="J42" s="12">
        <f t="shared" si="0"/>
        <v>-785.69319999999971</v>
      </c>
      <c r="K42" s="13">
        <f t="shared" si="1"/>
        <v>-0.14872102971796322</v>
      </c>
      <c r="L42" s="14">
        <v>91</v>
      </c>
      <c r="M42" s="2"/>
    </row>
    <row r="43" spans="1:13" x14ac:dyDescent="0.2">
      <c r="A43" s="7" t="s">
        <v>41</v>
      </c>
      <c r="B43" s="8"/>
      <c r="C43" s="9">
        <v>9945</v>
      </c>
      <c r="D43" s="10">
        <v>9377</v>
      </c>
      <c r="E43" s="10">
        <v>8876</v>
      </c>
      <c r="F43" s="10">
        <v>8437.5460000000003</v>
      </c>
      <c r="G43" s="10">
        <v>3088</v>
      </c>
      <c r="H43" s="10">
        <v>5010.3181000000004</v>
      </c>
      <c r="I43" s="11"/>
      <c r="J43" s="12">
        <f t="shared" si="0"/>
        <v>1922.3181000000004</v>
      </c>
      <c r="K43" s="13">
        <f t="shared" si="1"/>
        <v>0.62251233808290174</v>
      </c>
      <c r="L43" s="14">
        <v>74</v>
      </c>
      <c r="M43" s="2"/>
    </row>
    <row r="44" spans="1:13" x14ac:dyDescent="0.2">
      <c r="A44" s="7" t="s">
        <v>42</v>
      </c>
      <c r="B44" s="8"/>
      <c r="C44" s="9">
        <v>7882</v>
      </c>
      <c r="D44" s="10">
        <v>7292</v>
      </c>
      <c r="E44" s="10">
        <v>6841</v>
      </c>
      <c r="F44" s="10">
        <v>6761.8329000000003</v>
      </c>
      <c r="G44" s="10">
        <v>4007</v>
      </c>
      <c r="H44" s="10">
        <v>3802.8184999999999</v>
      </c>
      <c r="I44" s="11"/>
      <c r="J44" s="12">
        <f t="shared" si="0"/>
        <v>-204.18150000000014</v>
      </c>
      <c r="K44" s="13">
        <f t="shared" si="1"/>
        <v>-5.0956201647117581E-2</v>
      </c>
      <c r="L44" s="14">
        <v>106</v>
      </c>
      <c r="M44" s="2"/>
    </row>
    <row r="45" spans="1:13" x14ac:dyDescent="0.2">
      <c r="A45" s="7" t="s">
        <v>43</v>
      </c>
      <c r="B45" s="8"/>
      <c r="C45" s="9">
        <v>11607</v>
      </c>
      <c r="D45" s="10">
        <v>12008</v>
      </c>
      <c r="E45" s="10">
        <v>11148</v>
      </c>
      <c r="F45" s="10">
        <v>11085.303400000001</v>
      </c>
      <c r="G45" s="10">
        <v>4079</v>
      </c>
      <c r="H45" s="10">
        <v>6349.9215999999997</v>
      </c>
      <c r="I45" s="11"/>
      <c r="J45" s="12">
        <f t="shared" si="0"/>
        <v>2270.9215999999997</v>
      </c>
      <c r="K45" s="13">
        <f t="shared" si="1"/>
        <v>0.55673488600147092</v>
      </c>
      <c r="L45" s="14">
        <v>54</v>
      </c>
      <c r="M45" s="2"/>
    </row>
    <row r="46" spans="1:13" x14ac:dyDescent="0.2">
      <c r="A46" s="7" t="s">
        <v>44</v>
      </c>
      <c r="B46" s="8"/>
      <c r="C46" s="9">
        <v>5732</v>
      </c>
      <c r="D46" s="10">
        <v>5273</v>
      </c>
      <c r="E46" s="10">
        <v>5442</v>
      </c>
      <c r="F46" s="10">
        <v>5471.5604000000003</v>
      </c>
      <c r="G46" s="10">
        <v>3299</v>
      </c>
      <c r="H46" s="10">
        <v>3064.3382000000001</v>
      </c>
      <c r="I46" s="11"/>
      <c r="J46" s="12">
        <f t="shared" si="0"/>
        <v>-234.66179999999986</v>
      </c>
      <c r="K46" s="13">
        <f t="shared" si="1"/>
        <v>-7.1131191270081801E-2</v>
      </c>
      <c r="L46" s="14">
        <v>122</v>
      </c>
      <c r="M46" s="2"/>
    </row>
    <row r="47" spans="1:13" x14ac:dyDescent="0.2">
      <c r="A47" s="7" t="s">
        <v>45</v>
      </c>
      <c r="B47" s="8"/>
      <c r="C47" s="9">
        <v>3398</v>
      </c>
      <c r="D47" s="10">
        <v>3151</v>
      </c>
      <c r="E47" s="10">
        <v>2795</v>
      </c>
      <c r="F47" s="10">
        <v>3176.3258000000001</v>
      </c>
      <c r="G47" s="10">
        <v>2057</v>
      </c>
      <c r="H47" s="10">
        <v>1850.0617999999999</v>
      </c>
      <c r="I47" s="11"/>
      <c r="J47" s="12">
        <f t="shared" si="0"/>
        <v>-206.93820000000005</v>
      </c>
      <c r="K47" s="13">
        <f t="shared" si="1"/>
        <v>-0.10060194457948471</v>
      </c>
      <c r="L47" s="14">
        <v>144</v>
      </c>
      <c r="M47" s="2"/>
    </row>
    <row r="48" spans="1:13" x14ac:dyDescent="0.2">
      <c r="A48" s="7" t="s">
        <v>46</v>
      </c>
      <c r="B48" s="8"/>
      <c r="C48" s="9">
        <v>4504</v>
      </c>
      <c r="D48" s="10">
        <v>4511</v>
      </c>
      <c r="E48" s="10">
        <v>4441</v>
      </c>
      <c r="F48" s="10">
        <v>4617.8127000000004</v>
      </c>
      <c r="G48" s="10">
        <v>1527</v>
      </c>
      <c r="H48" s="10">
        <v>2169.9623000000001</v>
      </c>
      <c r="I48" s="11"/>
      <c r="J48" s="12">
        <f t="shared" si="0"/>
        <v>642.96230000000014</v>
      </c>
      <c r="K48" s="13">
        <f t="shared" si="1"/>
        <v>0.42106240995415856</v>
      </c>
      <c r="L48" s="14">
        <v>137</v>
      </c>
      <c r="M48" s="2"/>
    </row>
    <row r="49" spans="1:13" x14ac:dyDescent="0.2">
      <c r="A49" s="7" t="s">
        <v>47</v>
      </c>
      <c r="B49" s="8"/>
      <c r="C49" s="9">
        <v>14159</v>
      </c>
      <c r="D49" s="10">
        <v>13586</v>
      </c>
      <c r="E49" s="10">
        <v>12660</v>
      </c>
      <c r="F49" s="10">
        <v>12179.5584</v>
      </c>
      <c r="G49" s="10">
        <v>4726</v>
      </c>
      <c r="H49" s="10">
        <v>7684.6657999999998</v>
      </c>
      <c r="I49" s="11"/>
      <c r="J49" s="12">
        <f t="shared" si="0"/>
        <v>2958.6657999999998</v>
      </c>
      <c r="K49" s="13">
        <f t="shared" si="1"/>
        <v>0.62604016081252645</v>
      </c>
      <c r="L49" s="14">
        <v>36</v>
      </c>
      <c r="M49" s="2"/>
    </row>
    <row r="50" spans="1:13" x14ac:dyDescent="0.2">
      <c r="A50" s="7" t="s">
        <v>48</v>
      </c>
      <c r="B50" s="8"/>
      <c r="C50" s="9">
        <v>4225</v>
      </c>
      <c r="D50" s="10">
        <v>4308</v>
      </c>
      <c r="E50" s="10">
        <v>4134</v>
      </c>
      <c r="F50" s="10">
        <v>4323.4811</v>
      </c>
      <c r="G50" s="10">
        <v>1398</v>
      </c>
      <c r="H50" s="10">
        <v>1970.2888</v>
      </c>
      <c r="I50" s="11"/>
      <c r="J50" s="12">
        <f t="shared" si="0"/>
        <v>572.28880000000004</v>
      </c>
      <c r="K50" s="13">
        <f t="shared" si="1"/>
        <v>0.40936251788268957</v>
      </c>
      <c r="L50" s="14">
        <v>139</v>
      </c>
      <c r="M50" s="2"/>
    </row>
    <row r="51" spans="1:13" x14ac:dyDescent="0.2">
      <c r="A51" s="7" t="s">
        <v>49</v>
      </c>
      <c r="B51" s="8"/>
      <c r="C51" s="9">
        <v>5942</v>
      </c>
      <c r="D51" s="10">
        <v>6229</v>
      </c>
      <c r="E51" s="10">
        <v>6520</v>
      </c>
      <c r="F51" s="10">
        <v>7065.1656000000003</v>
      </c>
      <c r="G51" s="10">
        <v>2230</v>
      </c>
      <c r="H51" s="10">
        <v>3422.8555999999999</v>
      </c>
      <c r="I51" s="11"/>
      <c r="J51" s="12">
        <f t="shared" si="0"/>
        <v>1192.8555999999999</v>
      </c>
      <c r="K51" s="13">
        <f t="shared" si="1"/>
        <v>0.53491282511210758</v>
      </c>
      <c r="L51" s="14">
        <v>111</v>
      </c>
      <c r="M51" s="2"/>
    </row>
    <row r="52" spans="1:13" x14ac:dyDescent="0.2">
      <c r="A52" s="7" t="s">
        <v>50</v>
      </c>
      <c r="B52" s="8"/>
      <c r="C52" s="9">
        <v>4225</v>
      </c>
      <c r="D52" s="10">
        <v>3911</v>
      </c>
      <c r="E52" s="10">
        <v>3598</v>
      </c>
      <c r="F52" s="10">
        <v>3330.0648999999999</v>
      </c>
      <c r="G52" s="10">
        <v>2074</v>
      </c>
      <c r="H52" s="10">
        <v>1834.0192999999999</v>
      </c>
      <c r="I52" s="11"/>
      <c r="J52" s="12">
        <f t="shared" si="0"/>
        <v>-239.98070000000007</v>
      </c>
      <c r="K52" s="13">
        <f t="shared" si="1"/>
        <v>-0.11570911282545808</v>
      </c>
      <c r="L52" s="14">
        <v>145</v>
      </c>
      <c r="M52" s="2"/>
    </row>
    <row r="53" spans="1:13" x14ac:dyDescent="0.2">
      <c r="A53" s="7" t="s">
        <v>51</v>
      </c>
      <c r="B53" s="8">
        <v>2</v>
      </c>
      <c r="C53" s="9">
        <v>27959</v>
      </c>
      <c r="D53" s="10">
        <v>26599</v>
      </c>
      <c r="E53" s="10">
        <v>25126</v>
      </c>
      <c r="F53" s="10">
        <v>26775.368999999999</v>
      </c>
      <c r="G53" s="10">
        <v>17012</v>
      </c>
      <c r="H53" s="10">
        <v>16916.596600000001</v>
      </c>
      <c r="I53" s="11"/>
      <c r="J53" s="12">
        <f t="shared" si="0"/>
        <v>-95.403399999999237</v>
      </c>
      <c r="K53" s="13">
        <f t="shared" si="1"/>
        <v>-5.6080061133317212E-3</v>
      </c>
      <c r="L53" s="14">
        <v>7</v>
      </c>
      <c r="M53" s="2"/>
    </row>
    <row r="54" spans="1:13" x14ac:dyDescent="0.2">
      <c r="A54" s="7" t="s">
        <v>52</v>
      </c>
      <c r="B54" s="8"/>
      <c r="C54" s="9">
        <v>8281</v>
      </c>
      <c r="D54" s="10">
        <v>7795</v>
      </c>
      <c r="E54" s="10">
        <v>7024</v>
      </c>
      <c r="F54" s="10">
        <v>6630.9858999999997</v>
      </c>
      <c r="G54" s="10">
        <v>4112</v>
      </c>
      <c r="H54" s="10">
        <v>3805.4692</v>
      </c>
      <c r="I54" s="11"/>
      <c r="J54" s="12">
        <f t="shared" si="0"/>
        <v>-306.5308</v>
      </c>
      <c r="K54" s="13">
        <f t="shared" si="1"/>
        <v>-7.45454280155642E-2</v>
      </c>
      <c r="L54" s="14">
        <v>105</v>
      </c>
      <c r="M54" s="2"/>
    </row>
    <row r="55" spans="1:13" x14ac:dyDescent="0.2">
      <c r="A55" s="7" t="s">
        <v>53</v>
      </c>
      <c r="B55" s="8"/>
      <c r="C55" s="9">
        <v>595</v>
      </c>
      <c r="D55" s="10">
        <v>548</v>
      </c>
      <c r="E55" s="10">
        <v>544</v>
      </c>
      <c r="F55" s="10">
        <v>514.38890000000004</v>
      </c>
      <c r="G55" s="10">
        <v>274</v>
      </c>
      <c r="H55" s="10">
        <v>248.6113</v>
      </c>
      <c r="I55" s="11"/>
      <c r="J55" s="12">
        <f t="shared" si="0"/>
        <v>-25.3887</v>
      </c>
      <c r="K55" s="13">
        <f t="shared" si="1"/>
        <v>-9.265948905109489E-2</v>
      </c>
      <c r="L55" s="14">
        <v>183</v>
      </c>
      <c r="M55" s="2"/>
    </row>
    <row r="56" spans="1:13" x14ac:dyDescent="0.2">
      <c r="A56" s="7" t="s">
        <v>54</v>
      </c>
      <c r="B56" s="8"/>
      <c r="C56" s="9">
        <v>452</v>
      </c>
      <c r="D56" s="10">
        <v>385</v>
      </c>
      <c r="E56" s="10">
        <v>683</v>
      </c>
      <c r="F56" s="10">
        <v>2428.4031999999997</v>
      </c>
      <c r="G56" s="10">
        <v>802</v>
      </c>
      <c r="H56" s="10">
        <v>2901.1210000000001</v>
      </c>
      <c r="I56" s="11"/>
      <c r="J56" s="12"/>
      <c r="K56" s="13"/>
      <c r="L56" s="14"/>
      <c r="M56" s="2"/>
    </row>
    <row r="57" spans="1:13" s="4" customFormat="1" x14ac:dyDescent="0.2">
      <c r="A57" s="15" t="s">
        <v>55</v>
      </c>
      <c r="B57" s="8"/>
      <c r="C57" s="16">
        <f t="shared" ref="C57:G57" si="2">SUM(C4:C56)</f>
        <v>607012</v>
      </c>
      <c r="D57" s="17">
        <f t="shared" si="2"/>
        <v>575523</v>
      </c>
      <c r="E57" s="17">
        <f t="shared" si="2"/>
        <v>537217</v>
      </c>
      <c r="F57" s="17">
        <f t="shared" si="2"/>
        <v>525135.44239999994</v>
      </c>
      <c r="G57" s="17">
        <f t="shared" si="2"/>
        <v>299650</v>
      </c>
      <c r="H57" s="17">
        <v>303551.51839999994</v>
      </c>
      <c r="I57" s="18"/>
      <c r="J57" s="19">
        <f t="shared" si="0"/>
        <v>3901.5183999999426</v>
      </c>
      <c r="K57" s="20">
        <f t="shared" si="1"/>
        <v>1.3020251626897857E-2</v>
      </c>
      <c r="L57" s="14"/>
      <c r="M57" s="2"/>
    </row>
    <row r="58" spans="1:13" ht="3" customHeight="1" x14ac:dyDescent="0.2">
      <c r="A58" s="57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9"/>
      <c r="M58" s="2"/>
    </row>
    <row r="59" spans="1:13" x14ac:dyDescent="0.2">
      <c r="A59" s="7" t="s">
        <v>56</v>
      </c>
      <c r="B59" s="8"/>
      <c r="C59" s="9">
        <v>36487</v>
      </c>
      <c r="D59" s="10">
        <v>33374</v>
      </c>
      <c r="E59" s="10">
        <v>30134</v>
      </c>
      <c r="F59" s="10">
        <v>27558.551500000001</v>
      </c>
      <c r="G59" s="10">
        <v>16429</v>
      </c>
      <c r="H59" s="10">
        <v>15720.577600000001</v>
      </c>
      <c r="I59" s="11"/>
      <c r="J59" s="12">
        <f>IF(AND(G59=0,G59=0),"",H59-G59)</f>
        <v>-708.42239999999947</v>
      </c>
      <c r="K59" s="13">
        <f>IFERROR(J59/G59,"")</f>
        <v>-4.312023860247121E-2</v>
      </c>
      <c r="L59" s="14">
        <v>8</v>
      </c>
      <c r="M59" s="2"/>
    </row>
    <row r="60" spans="1:13" x14ac:dyDescent="0.2">
      <c r="A60" s="7" t="s">
        <v>57</v>
      </c>
      <c r="B60" s="8"/>
      <c r="C60" s="9">
        <v>14921</v>
      </c>
      <c r="D60" s="10">
        <v>14186</v>
      </c>
      <c r="E60" s="10">
        <v>12538</v>
      </c>
      <c r="F60" s="10">
        <v>11252.0237</v>
      </c>
      <c r="G60" s="10">
        <v>7882</v>
      </c>
      <c r="H60" s="10">
        <v>6704.9727000000003</v>
      </c>
      <c r="I60" s="11"/>
      <c r="J60" s="12">
        <f t="shared" ref="J60:J96" si="3">IF(AND(G60=0,G60=0),"",H60-G60)</f>
        <v>-1177.0272999999997</v>
      </c>
      <c r="K60" s="13">
        <f t="shared" ref="K60:K96" si="4">IFERROR(J60/G60,"")</f>
        <v>-0.14933104541994413</v>
      </c>
      <c r="L60" s="14">
        <v>47</v>
      </c>
      <c r="M60" s="2"/>
    </row>
    <row r="61" spans="1:13" x14ac:dyDescent="0.2">
      <c r="A61" s="7" t="s">
        <v>58</v>
      </c>
      <c r="B61" s="8"/>
      <c r="C61" s="9">
        <v>11411</v>
      </c>
      <c r="D61" s="10">
        <v>9904</v>
      </c>
      <c r="E61" s="10">
        <v>9043</v>
      </c>
      <c r="F61" s="10">
        <v>8369.7536999999993</v>
      </c>
      <c r="G61" s="10">
        <v>5321</v>
      </c>
      <c r="H61" s="10">
        <v>4736.3975</v>
      </c>
      <c r="I61" s="11"/>
      <c r="J61" s="12">
        <f t="shared" si="3"/>
        <v>-584.60249999999996</v>
      </c>
      <c r="K61" s="13">
        <f t="shared" si="4"/>
        <v>-0.10986703627137756</v>
      </c>
      <c r="L61" s="14">
        <v>83</v>
      </c>
      <c r="M61" s="2"/>
    </row>
    <row r="62" spans="1:13" x14ac:dyDescent="0.2">
      <c r="A62" s="7" t="s">
        <v>59</v>
      </c>
      <c r="B62" s="8"/>
      <c r="C62" s="9">
        <v>11194</v>
      </c>
      <c r="D62" s="10">
        <v>10236</v>
      </c>
      <c r="E62" s="10">
        <v>9133</v>
      </c>
      <c r="F62" s="10">
        <v>8954.6334000000006</v>
      </c>
      <c r="G62" s="10">
        <v>4217</v>
      </c>
      <c r="H62" s="10">
        <v>4660.5209999999997</v>
      </c>
      <c r="I62" s="11"/>
      <c r="J62" s="12">
        <f t="shared" si="3"/>
        <v>443.52099999999973</v>
      </c>
      <c r="K62" s="13">
        <f t="shared" si="4"/>
        <v>0.10517453165757641</v>
      </c>
      <c r="L62" s="14">
        <v>85</v>
      </c>
      <c r="M62" s="2"/>
    </row>
    <row r="63" spans="1:13" x14ac:dyDescent="0.2">
      <c r="A63" s="7" t="s">
        <v>60</v>
      </c>
      <c r="B63" s="8">
        <v>3</v>
      </c>
      <c r="C63" s="9">
        <v>23800</v>
      </c>
      <c r="D63" s="10">
        <v>22896</v>
      </c>
      <c r="E63" s="10">
        <v>22824</v>
      </c>
      <c r="F63" s="10">
        <v>21699.3668</v>
      </c>
      <c r="G63" s="10">
        <v>14177</v>
      </c>
      <c r="H63" s="10">
        <v>11259.114000000001</v>
      </c>
      <c r="I63" s="11"/>
      <c r="J63" s="12">
        <f t="shared" si="3"/>
        <v>-2917.8859999999986</v>
      </c>
      <c r="K63" s="13">
        <f t="shared" si="4"/>
        <v>-0.20581829724201162</v>
      </c>
      <c r="L63" s="14">
        <v>17</v>
      </c>
      <c r="M63" s="2"/>
    </row>
    <row r="64" spans="1:13" x14ac:dyDescent="0.2">
      <c r="A64" s="7" t="s">
        <v>61</v>
      </c>
      <c r="B64" s="8"/>
      <c r="C64" s="9">
        <v>13720</v>
      </c>
      <c r="D64" s="10">
        <v>13558</v>
      </c>
      <c r="E64" s="10">
        <v>13257</v>
      </c>
      <c r="F64" s="10">
        <v>13418.168299999999</v>
      </c>
      <c r="G64" s="10">
        <v>8501</v>
      </c>
      <c r="H64" s="10">
        <v>8217.3518000000004</v>
      </c>
      <c r="I64" s="11"/>
      <c r="J64" s="12">
        <f t="shared" si="3"/>
        <v>-283.64819999999963</v>
      </c>
      <c r="K64" s="13">
        <f t="shared" si="4"/>
        <v>-3.3366451005763985E-2</v>
      </c>
      <c r="L64" s="14">
        <v>30</v>
      </c>
      <c r="M64" s="2"/>
    </row>
    <row r="65" spans="1:15" x14ac:dyDescent="0.2">
      <c r="A65" s="7" t="s">
        <v>62</v>
      </c>
      <c r="B65" s="8"/>
      <c r="C65" s="9">
        <v>7282</v>
      </c>
      <c r="D65" s="10">
        <v>6918</v>
      </c>
      <c r="E65" s="10">
        <v>6356</v>
      </c>
      <c r="F65" s="10">
        <v>6248.3975</v>
      </c>
      <c r="G65" s="10">
        <v>3126</v>
      </c>
      <c r="H65" s="10">
        <v>3731.4252999999999</v>
      </c>
      <c r="I65" s="11"/>
      <c r="J65" s="12">
        <f t="shared" si="3"/>
        <v>605.42529999999988</v>
      </c>
      <c r="K65" s="13">
        <f t="shared" si="4"/>
        <v>0.19367412028150988</v>
      </c>
      <c r="L65" s="14">
        <v>107</v>
      </c>
      <c r="M65" s="2"/>
    </row>
    <row r="66" spans="1:15" x14ac:dyDescent="0.2">
      <c r="A66" s="7" t="s">
        <v>63</v>
      </c>
      <c r="B66" s="8"/>
      <c r="C66" s="9">
        <v>27175</v>
      </c>
      <c r="D66" s="10">
        <v>25251</v>
      </c>
      <c r="E66" s="10">
        <v>23180</v>
      </c>
      <c r="F66" s="10">
        <v>21839.701099999998</v>
      </c>
      <c r="G66" s="10">
        <v>13060</v>
      </c>
      <c r="H66" s="10">
        <v>13295.9182</v>
      </c>
      <c r="I66" s="11"/>
      <c r="J66" s="12">
        <f t="shared" si="3"/>
        <v>235.91820000000007</v>
      </c>
      <c r="K66" s="13">
        <f t="shared" si="4"/>
        <v>1.8064180704441046E-2</v>
      </c>
      <c r="L66" s="14">
        <v>12</v>
      </c>
      <c r="M66" s="2"/>
    </row>
    <row r="67" spans="1:15" x14ac:dyDescent="0.2">
      <c r="A67" s="7" t="s">
        <v>64</v>
      </c>
      <c r="B67" s="8"/>
      <c r="C67" s="9">
        <v>11266</v>
      </c>
      <c r="D67" s="10">
        <v>10858</v>
      </c>
      <c r="E67" s="10">
        <v>10358</v>
      </c>
      <c r="F67" s="10">
        <v>9936.9102999999996</v>
      </c>
      <c r="G67" s="10">
        <v>5618</v>
      </c>
      <c r="H67" s="10">
        <v>5861.4454999999998</v>
      </c>
      <c r="I67" s="11"/>
      <c r="J67" s="12">
        <f t="shared" si="3"/>
        <v>243.44549999999981</v>
      </c>
      <c r="K67" s="13">
        <f t="shared" si="4"/>
        <v>4.3333125667497294E-2</v>
      </c>
      <c r="L67" s="14">
        <v>61</v>
      </c>
      <c r="M67" s="2"/>
    </row>
    <row r="68" spans="1:15" x14ac:dyDescent="0.2">
      <c r="A68" s="7" t="s">
        <v>65</v>
      </c>
      <c r="B68" s="8"/>
      <c r="C68" s="9">
        <v>14269</v>
      </c>
      <c r="D68" s="10">
        <v>13087</v>
      </c>
      <c r="E68" s="10">
        <v>11536</v>
      </c>
      <c r="F68" s="10">
        <v>10637.597</v>
      </c>
      <c r="G68" s="10">
        <v>6487</v>
      </c>
      <c r="H68" s="10">
        <v>6005.4890999999998</v>
      </c>
      <c r="I68" s="11"/>
      <c r="J68" s="12">
        <f t="shared" si="3"/>
        <v>-481.51090000000022</v>
      </c>
      <c r="K68" s="13">
        <f t="shared" si="4"/>
        <v>-7.4227054108216464E-2</v>
      </c>
      <c r="L68" s="14">
        <v>60</v>
      </c>
      <c r="M68" s="2"/>
    </row>
    <row r="69" spans="1:15" x14ac:dyDescent="0.2">
      <c r="A69" s="7" t="s">
        <v>66</v>
      </c>
      <c r="B69" s="8"/>
      <c r="C69" s="9">
        <v>48124</v>
      </c>
      <c r="D69" s="10">
        <v>46104</v>
      </c>
      <c r="E69" s="10">
        <v>42377</v>
      </c>
      <c r="F69" s="10">
        <v>40259.561999999998</v>
      </c>
      <c r="G69" s="10">
        <v>23937</v>
      </c>
      <c r="H69" s="10">
        <v>21856.9463</v>
      </c>
      <c r="I69" s="11"/>
      <c r="J69" s="12">
        <f t="shared" si="3"/>
        <v>-2080.0537000000004</v>
      </c>
      <c r="K69" s="13">
        <f t="shared" si="4"/>
        <v>-8.6897008814805554E-2</v>
      </c>
      <c r="L69" s="14">
        <v>2</v>
      </c>
      <c r="M69" s="2"/>
      <c r="N69" s="2"/>
      <c r="O69" s="2"/>
    </row>
    <row r="70" spans="1:15" x14ac:dyDescent="0.2">
      <c r="A70" s="7" t="s">
        <v>67</v>
      </c>
      <c r="B70" s="8"/>
      <c r="C70" s="9">
        <v>12094</v>
      </c>
      <c r="D70" s="10">
        <v>11395</v>
      </c>
      <c r="E70" s="10">
        <v>10217</v>
      </c>
      <c r="F70" s="10">
        <v>9754.2109</v>
      </c>
      <c r="G70" s="10">
        <v>6457</v>
      </c>
      <c r="H70" s="10">
        <v>5625.0078999999996</v>
      </c>
      <c r="I70" s="11"/>
      <c r="J70" s="12">
        <f t="shared" si="3"/>
        <v>-831.99210000000039</v>
      </c>
      <c r="K70" s="13">
        <f t="shared" si="4"/>
        <v>-0.12885118476072485</v>
      </c>
      <c r="L70" s="14">
        <v>64</v>
      </c>
      <c r="M70" s="2"/>
    </row>
    <row r="71" spans="1:15" x14ac:dyDescent="0.2">
      <c r="A71" s="7" t="s">
        <v>68</v>
      </c>
      <c r="B71" s="8"/>
      <c r="C71" s="9">
        <v>28156</v>
      </c>
      <c r="D71" s="10">
        <v>25145</v>
      </c>
      <c r="E71" s="10">
        <v>21777</v>
      </c>
      <c r="F71" s="10">
        <v>20579.2261</v>
      </c>
      <c r="G71" s="10">
        <v>12286</v>
      </c>
      <c r="H71" s="10">
        <v>10158.611800000001</v>
      </c>
      <c r="I71" s="11"/>
      <c r="J71" s="12">
        <f t="shared" si="3"/>
        <v>-2127.3881999999994</v>
      </c>
      <c r="K71" s="13">
        <f t="shared" si="4"/>
        <v>-0.17315547777958648</v>
      </c>
      <c r="L71" s="14">
        <v>21</v>
      </c>
      <c r="M71" s="2"/>
    </row>
    <row r="72" spans="1:15" x14ac:dyDescent="0.2">
      <c r="A72" s="7" t="s">
        <v>69</v>
      </c>
      <c r="B72" s="8"/>
      <c r="C72" s="9">
        <v>8239</v>
      </c>
      <c r="D72" s="10">
        <v>7834</v>
      </c>
      <c r="E72" s="10">
        <v>7026</v>
      </c>
      <c r="F72" s="10">
        <v>6980.9976999999999</v>
      </c>
      <c r="G72" s="10">
        <v>3976</v>
      </c>
      <c r="H72" s="10">
        <v>3825.9045000000001</v>
      </c>
      <c r="I72" s="11"/>
      <c r="J72" s="12">
        <f t="shared" si="3"/>
        <v>-150.0954999999999</v>
      </c>
      <c r="K72" s="13">
        <f t="shared" si="4"/>
        <v>-3.7750377263581464E-2</v>
      </c>
      <c r="L72" s="14">
        <v>102</v>
      </c>
      <c r="M72" s="2"/>
    </row>
    <row r="73" spans="1:15" x14ac:dyDescent="0.2">
      <c r="A73" s="7" t="s">
        <v>70</v>
      </c>
      <c r="B73" s="8"/>
      <c r="C73" s="9">
        <v>10219</v>
      </c>
      <c r="D73" s="10">
        <v>9391</v>
      </c>
      <c r="E73" s="10">
        <v>8187</v>
      </c>
      <c r="F73" s="10">
        <v>7316.2632000000003</v>
      </c>
      <c r="G73" s="10">
        <v>4287</v>
      </c>
      <c r="H73" s="10">
        <v>4292.9179000000004</v>
      </c>
      <c r="I73" s="11"/>
      <c r="J73" s="12">
        <f t="shared" si="3"/>
        <v>5.9179000000003725</v>
      </c>
      <c r="K73" s="13">
        <f t="shared" si="4"/>
        <v>1.3804292045720486E-3</v>
      </c>
      <c r="L73" s="14">
        <v>98</v>
      </c>
      <c r="M73" s="2"/>
    </row>
    <row r="74" spans="1:15" x14ac:dyDescent="0.2">
      <c r="A74" s="7" t="s">
        <v>71</v>
      </c>
      <c r="B74" s="8"/>
      <c r="C74" s="9">
        <v>1920</v>
      </c>
      <c r="D74" s="10">
        <v>1763</v>
      </c>
      <c r="E74" s="10">
        <v>1580</v>
      </c>
      <c r="F74" s="10">
        <v>1420.1756</v>
      </c>
      <c r="G74" s="10">
        <v>877</v>
      </c>
      <c r="H74" s="10">
        <v>749.34119999999996</v>
      </c>
      <c r="I74" s="11"/>
      <c r="J74" s="12">
        <f t="shared" si="3"/>
        <v>-127.65880000000004</v>
      </c>
      <c r="K74" s="13">
        <f t="shared" si="4"/>
        <v>-0.14556305587229196</v>
      </c>
      <c r="L74" s="14">
        <v>169</v>
      </c>
      <c r="M74" s="2"/>
    </row>
    <row r="75" spans="1:15" x14ac:dyDescent="0.2">
      <c r="A75" s="7" t="s">
        <v>72</v>
      </c>
      <c r="B75" s="8"/>
      <c r="C75" s="9">
        <v>29378</v>
      </c>
      <c r="D75" s="10">
        <v>26454</v>
      </c>
      <c r="E75" s="10">
        <v>23259</v>
      </c>
      <c r="F75" s="10">
        <v>21474.65</v>
      </c>
      <c r="G75" s="10">
        <v>16463</v>
      </c>
      <c r="H75" s="10">
        <v>12762.5093</v>
      </c>
      <c r="I75" s="11"/>
      <c r="J75" s="12">
        <f t="shared" si="3"/>
        <v>-3700.4907000000003</v>
      </c>
      <c r="K75" s="13">
        <f t="shared" si="4"/>
        <v>-0.22477620725262712</v>
      </c>
      <c r="L75" s="14">
        <v>14</v>
      </c>
      <c r="M75" s="2"/>
    </row>
    <row r="76" spans="1:15" x14ac:dyDescent="0.2">
      <c r="A76" s="7" t="s">
        <v>73</v>
      </c>
      <c r="B76" s="8"/>
      <c r="C76" s="9">
        <v>772</v>
      </c>
      <c r="D76" s="10">
        <v>754</v>
      </c>
      <c r="E76" s="10">
        <v>813</v>
      </c>
      <c r="F76" s="10">
        <v>868.25580000000002</v>
      </c>
      <c r="G76" s="10">
        <v>351</v>
      </c>
      <c r="H76" s="10">
        <v>367.03629999999998</v>
      </c>
      <c r="I76" s="11"/>
      <c r="J76" s="12">
        <f t="shared" si="3"/>
        <v>16.036299999999983</v>
      </c>
      <c r="K76" s="13">
        <f t="shared" si="4"/>
        <v>4.5687464387464335E-2</v>
      </c>
      <c r="L76" s="14">
        <v>181</v>
      </c>
      <c r="M76" s="2"/>
    </row>
    <row r="77" spans="1:15" x14ac:dyDescent="0.2">
      <c r="A77" s="7" t="s">
        <v>74</v>
      </c>
      <c r="B77" s="8"/>
      <c r="C77" s="9">
        <v>15234</v>
      </c>
      <c r="D77" s="10">
        <v>13709</v>
      </c>
      <c r="E77" s="10">
        <v>12097</v>
      </c>
      <c r="F77" s="10">
        <v>11467.8451</v>
      </c>
      <c r="G77" s="10">
        <v>7104</v>
      </c>
      <c r="H77" s="10">
        <v>6631.9089000000004</v>
      </c>
      <c r="I77" s="11"/>
      <c r="J77" s="12">
        <f t="shared" si="3"/>
        <v>-472.09109999999964</v>
      </c>
      <c r="K77" s="13">
        <f t="shared" si="4"/>
        <v>-6.6454265202702659E-2</v>
      </c>
      <c r="L77" s="14">
        <v>49</v>
      </c>
      <c r="M77" s="2"/>
    </row>
    <row r="78" spans="1:15" x14ac:dyDescent="0.2">
      <c r="A78" s="7" t="s">
        <v>75</v>
      </c>
      <c r="B78" s="8"/>
      <c r="C78" s="9">
        <v>14690</v>
      </c>
      <c r="D78" s="10">
        <v>13680</v>
      </c>
      <c r="E78" s="10">
        <v>12391</v>
      </c>
      <c r="F78" s="10">
        <v>11627.5957</v>
      </c>
      <c r="G78" s="10">
        <v>5995</v>
      </c>
      <c r="H78" s="10">
        <v>6482.7830000000004</v>
      </c>
      <c r="I78" s="11"/>
      <c r="J78" s="12">
        <f t="shared" si="3"/>
        <v>487.78300000000036</v>
      </c>
      <c r="K78" s="13">
        <f t="shared" si="4"/>
        <v>8.1364970809007564E-2</v>
      </c>
      <c r="L78" s="14">
        <v>52</v>
      </c>
      <c r="M78" s="2"/>
    </row>
    <row r="79" spans="1:15" x14ac:dyDescent="0.2">
      <c r="A79" s="7" t="s">
        <v>76</v>
      </c>
      <c r="B79" s="8"/>
      <c r="C79" s="9">
        <v>754</v>
      </c>
      <c r="D79" s="10">
        <v>787</v>
      </c>
      <c r="E79" s="10">
        <v>771</v>
      </c>
      <c r="F79" s="10">
        <v>804.49770000000001</v>
      </c>
      <c r="G79" s="10">
        <v>500</v>
      </c>
      <c r="H79" s="10">
        <v>432.02289999999999</v>
      </c>
      <c r="I79" s="11"/>
      <c r="J79" s="12">
        <f t="shared" si="3"/>
        <v>-67.977100000000007</v>
      </c>
      <c r="K79" s="13">
        <f t="shared" si="4"/>
        <v>-0.13595420000000003</v>
      </c>
      <c r="L79" s="14">
        <v>179</v>
      </c>
      <c r="M79" s="2"/>
    </row>
    <row r="80" spans="1:15" x14ac:dyDescent="0.2">
      <c r="A80" s="7" t="s">
        <v>77</v>
      </c>
      <c r="B80" s="8"/>
      <c r="C80" s="9">
        <v>7988</v>
      </c>
      <c r="D80" s="10">
        <v>7507</v>
      </c>
      <c r="E80" s="10">
        <v>6743</v>
      </c>
      <c r="F80" s="10">
        <v>6728.2289000000001</v>
      </c>
      <c r="G80" s="10">
        <v>4089</v>
      </c>
      <c r="H80" s="10">
        <v>3824.4962</v>
      </c>
      <c r="I80" s="11"/>
      <c r="J80" s="12">
        <f t="shared" si="3"/>
        <v>-264.50379999999996</v>
      </c>
      <c r="K80" s="13">
        <f t="shared" si="4"/>
        <v>-6.4686671557838096E-2</v>
      </c>
      <c r="L80" s="14">
        <v>103</v>
      </c>
      <c r="M80" s="2"/>
    </row>
    <row r="81" spans="1:13" x14ac:dyDescent="0.2">
      <c r="A81" s="7" t="s">
        <v>78</v>
      </c>
      <c r="B81" s="8"/>
      <c r="C81" s="9">
        <v>7435</v>
      </c>
      <c r="D81" s="10">
        <v>7048</v>
      </c>
      <c r="E81" s="10">
        <v>6145</v>
      </c>
      <c r="F81" s="10">
        <v>5916.5456000000004</v>
      </c>
      <c r="G81" s="10">
        <v>3107</v>
      </c>
      <c r="H81" s="10">
        <v>3126.3577</v>
      </c>
      <c r="I81" s="11"/>
      <c r="J81" s="12">
        <f t="shared" si="3"/>
        <v>19.357700000000023</v>
      </c>
      <c r="K81" s="13">
        <f t="shared" si="4"/>
        <v>6.2303508207273975E-3</v>
      </c>
      <c r="L81" s="14">
        <v>117</v>
      </c>
      <c r="M81" s="2"/>
    </row>
    <row r="82" spans="1:13" x14ac:dyDescent="0.2">
      <c r="A82" s="7" t="s">
        <v>79</v>
      </c>
      <c r="B82" s="8"/>
      <c r="C82" s="9">
        <v>15750</v>
      </c>
      <c r="D82" s="10">
        <v>14448</v>
      </c>
      <c r="E82" s="10">
        <v>13124</v>
      </c>
      <c r="F82" s="10">
        <v>12293.842199999999</v>
      </c>
      <c r="G82" s="10">
        <v>7839</v>
      </c>
      <c r="H82" s="10">
        <v>7117.6772000000001</v>
      </c>
      <c r="I82" s="11"/>
      <c r="J82" s="12">
        <f t="shared" si="3"/>
        <v>-721.32279999999992</v>
      </c>
      <c r="K82" s="13">
        <f t="shared" si="4"/>
        <v>-9.2017196070927398E-2</v>
      </c>
      <c r="L82" s="14">
        <v>44</v>
      </c>
      <c r="M82" s="2"/>
    </row>
    <row r="83" spans="1:13" x14ac:dyDescent="0.2">
      <c r="A83" s="7" t="s">
        <v>80</v>
      </c>
      <c r="B83" s="8"/>
      <c r="C83" s="9">
        <v>2476</v>
      </c>
      <c r="D83" s="10">
        <v>2371</v>
      </c>
      <c r="E83" s="10">
        <v>2254</v>
      </c>
      <c r="F83" s="10">
        <v>2206.5176000000001</v>
      </c>
      <c r="G83" s="10">
        <v>1332</v>
      </c>
      <c r="H83" s="10">
        <v>1282.0373</v>
      </c>
      <c r="I83" s="11"/>
      <c r="J83" s="12">
        <f t="shared" si="3"/>
        <v>-49.962700000000041</v>
      </c>
      <c r="K83" s="13">
        <f t="shared" si="4"/>
        <v>-3.7509534534534567E-2</v>
      </c>
      <c r="L83" s="14">
        <v>158</v>
      </c>
      <c r="M83" s="2"/>
    </row>
    <row r="84" spans="1:13" x14ac:dyDescent="0.2">
      <c r="A84" s="7" t="s">
        <v>81</v>
      </c>
      <c r="B84" s="8"/>
      <c r="C84" s="9">
        <v>9680</v>
      </c>
      <c r="D84" s="10">
        <v>8995</v>
      </c>
      <c r="E84" s="10">
        <v>7973</v>
      </c>
      <c r="F84" s="10">
        <v>7754.1179000000002</v>
      </c>
      <c r="G84" s="10">
        <v>5058</v>
      </c>
      <c r="H84" s="10">
        <v>4323.5738000000001</v>
      </c>
      <c r="I84" s="11"/>
      <c r="J84" s="12">
        <f t="shared" si="3"/>
        <v>-734.42619999999988</v>
      </c>
      <c r="K84" s="13">
        <f t="shared" si="4"/>
        <v>-0.14520090945037561</v>
      </c>
      <c r="L84" s="14">
        <v>95</v>
      </c>
      <c r="M84" s="2"/>
    </row>
    <row r="85" spans="1:13" x14ac:dyDescent="0.2">
      <c r="A85" s="7" t="s">
        <v>82</v>
      </c>
      <c r="B85" s="8"/>
      <c r="C85" s="9">
        <v>10019</v>
      </c>
      <c r="D85" s="10">
        <v>9160</v>
      </c>
      <c r="E85" s="10">
        <v>8295</v>
      </c>
      <c r="F85" s="10">
        <v>8114.1943000000001</v>
      </c>
      <c r="G85" s="10">
        <v>4248</v>
      </c>
      <c r="H85" s="10">
        <v>4891.6054000000004</v>
      </c>
      <c r="I85" s="11"/>
      <c r="J85" s="12">
        <f t="shared" si="3"/>
        <v>643.60540000000037</v>
      </c>
      <c r="K85" s="13">
        <f t="shared" si="4"/>
        <v>0.15150786252354057</v>
      </c>
      <c r="L85" s="14">
        <v>77</v>
      </c>
      <c r="M85" s="2"/>
    </row>
    <row r="86" spans="1:13" x14ac:dyDescent="0.2">
      <c r="A86" s="7" t="s">
        <v>83</v>
      </c>
      <c r="B86" s="8"/>
      <c r="C86" s="9">
        <v>6809</v>
      </c>
      <c r="D86" s="10">
        <v>6351</v>
      </c>
      <c r="E86" s="10">
        <v>5746</v>
      </c>
      <c r="F86" s="10">
        <v>5413.9740000000002</v>
      </c>
      <c r="G86" s="10">
        <v>3437</v>
      </c>
      <c r="H86" s="10">
        <v>3123.5524999999998</v>
      </c>
      <c r="I86" s="11"/>
      <c r="J86" s="12">
        <f t="shared" si="3"/>
        <v>-313.44750000000022</v>
      </c>
      <c r="K86" s="13">
        <f t="shared" si="4"/>
        <v>-9.1197992435263373E-2</v>
      </c>
      <c r="L86" s="14">
        <v>118</v>
      </c>
      <c r="M86" s="2"/>
    </row>
    <row r="87" spans="1:13" x14ac:dyDescent="0.2">
      <c r="A87" s="7" t="s">
        <v>84</v>
      </c>
      <c r="B87" s="8"/>
      <c r="C87" s="9">
        <v>2866</v>
      </c>
      <c r="D87" s="10">
        <v>2684</v>
      </c>
      <c r="E87" s="10">
        <v>2318</v>
      </c>
      <c r="F87" s="10">
        <v>2133.645</v>
      </c>
      <c r="G87" s="10">
        <v>1010</v>
      </c>
      <c r="H87" s="10">
        <v>1148.797</v>
      </c>
      <c r="I87" s="11"/>
      <c r="J87" s="12">
        <f t="shared" si="3"/>
        <v>138.79700000000003</v>
      </c>
      <c r="K87" s="13">
        <f t="shared" si="4"/>
        <v>0.13742277227722774</v>
      </c>
      <c r="L87" s="14">
        <v>161</v>
      </c>
      <c r="M87" s="2"/>
    </row>
    <row r="88" spans="1:13" x14ac:dyDescent="0.2">
      <c r="A88" s="7" t="s">
        <v>85</v>
      </c>
      <c r="B88" s="8"/>
      <c r="C88" s="9">
        <v>4268</v>
      </c>
      <c r="D88" s="10">
        <v>4011</v>
      </c>
      <c r="E88" s="10">
        <v>3408</v>
      </c>
      <c r="F88" s="10">
        <v>3324.6822999999999</v>
      </c>
      <c r="G88" s="10">
        <v>1949</v>
      </c>
      <c r="H88" s="10">
        <v>1821.3073999999999</v>
      </c>
      <c r="I88" s="11"/>
      <c r="J88" s="12">
        <f t="shared" si="3"/>
        <v>-127.69260000000008</v>
      </c>
      <c r="K88" s="13">
        <f t="shared" si="4"/>
        <v>-6.5516983068240164E-2</v>
      </c>
      <c r="L88" s="14">
        <v>147</v>
      </c>
      <c r="M88" s="2"/>
    </row>
    <row r="89" spans="1:13" x14ac:dyDescent="0.2">
      <c r="A89" s="7" t="s">
        <v>86</v>
      </c>
      <c r="B89" s="8"/>
      <c r="C89" s="9">
        <v>17651</v>
      </c>
      <c r="D89" s="10">
        <v>16247</v>
      </c>
      <c r="E89" s="10">
        <v>14326</v>
      </c>
      <c r="F89" s="10">
        <v>12680.6505</v>
      </c>
      <c r="G89" s="10">
        <v>7847</v>
      </c>
      <c r="H89" s="10">
        <v>6950.0330999999996</v>
      </c>
      <c r="I89" s="11"/>
      <c r="J89" s="12">
        <f t="shared" si="3"/>
        <v>-896.96690000000035</v>
      </c>
      <c r="K89" s="13">
        <f t="shared" si="4"/>
        <v>-0.11430698356059645</v>
      </c>
      <c r="L89" s="14">
        <v>45</v>
      </c>
      <c r="M89" s="2"/>
    </row>
    <row r="90" spans="1:13" x14ac:dyDescent="0.2">
      <c r="A90" s="7" t="s">
        <v>87</v>
      </c>
      <c r="B90" s="8"/>
      <c r="C90" s="9">
        <v>30474</v>
      </c>
      <c r="D90" s="10">
        <v>27786</v>
      </c>
      <c r="E90" s="10">
        <v>24736</v>
      </c>
      <c r="F90" s="10">
        <v>21874.989600000001</v>
      </c>
      <c r="G90" s="10">
        <v>14492</v>
      </c>
      <c r="H90" s="10">
        <v>12044.303900000001</v>
      </c>
      <c r="I90" s="11"/>
      <c r="J90" s="12">
        <f t="shared" si="3"/>
        <v>-2447.6960999999992</v>
      </c>
      <c r="K90" s="13">
        <f t="shared" si="4"/>
        <v>-0.16889981369031185</v>
      </c>
      <c r="L90" s="14">
        <v>16</v>
      </c>
      <c r="M90" s="2"/>
    </row>
    <row r="91" spans="1:13" x14ac:dyDescent="0.2">
      <c r="A91" s="7" t="s">
        <v>88</v>
      </c>
      <c r="B91" s="8"/>
      <c r="C91" s="9">
        <v>16434</v>
      </c>
      <c r="D91" s="10">
        <v>15010</v>
      </c>
      <c r="E91" s="10">
        <v>13247</v>
      </c>
      <c r="F91" s="10">
        <v>12334.010200000001</v>
      </c>
      <c r="G91" s="10">
        <v>9847</v>
      </c>
      <c r="H91" s="10">
        <v>7786.6467000000002</v>
      </c>
      <c r="I91" s="11"/>
      <c r="J91" s="12">
        <f t="shared" si="3"/>
        <v>-2060.3532999999998</v>
      </c>
      <c r="K91" s="13">
        <f t="shared" si="4"/>
        <v>-0.20923665075657558</v>
      </c>
      <c r="L91" s="14">
        <v>35</v>
      </c>
      <c r="M91" s="2"/>
    </row>
    <row r="92" spans="1:13" x14ac:dyDescent="0.2">
      <c r="A92" s="7" t="s">
        <v>89</v>
      </c>
      <c r="B92" s="8"/>
      <c r="C92" s="9">
        <v>25454</v>
      </c>
      <c r="D92" s="10">
        <v>22789</v>
      </c>
      <c r="E92" s="10">
        <v>19995</v>
      </c>
      <c r="F92" s="10">
        <v>18835.054400000001</v>
      </c>
      <c r="G92" s="10">
        <v>12781</v>
      </c>
      <c r="H92" s="10">
        <v>10399.420699999999</v>
      </c>
      <c r="I92" s="11"/>
      <c r="J92" s="12">
        <f t="shared" si="3"/>
        <v>-2381.5793000000012</v>
      </c>
      <c r="K92" s="13">
        <f t="shared" si="4"/>
        <v>-0.18633747750567259</v>
      </c>
      <c r="L92" s="14">
        <v>20</v>
      </c>
      <c r="M92" s="2"/>
    </row>
    <row r="93" spans="1:13" x14ac:dyDescent="0.2">
      <c r="A93" s="7" t="s">
        <v>90</v>
      </c>
      <c r="B93" s="8"/>
      <c r="C93" s="9">
        <v>23558</v>
      </c>
      <c r="D93" s="10">
        <v>21088</v>
      </c>
      <c r="E93" s="10">
        <v>18313</v>
      </c>
      <c r="F93" s="10">
        <v>17699.2359</v>
      </c>
      <c r="G93" s="10">
        <v>11736</v>
      </c>
      <c r="H93" s="10">
        <v>9973.2525000000005</v>
      </c>
      <c r="I93" s="11"/>
      <c r="J93" s="12">
        <f t="shared" si="3"/>
        <v>-1762.7474999999995</v>
      </c>
      <c r="K93" s="13">
        <f t="shared" si="4"/>
        <v>-0.15020002556237214</v>
      </c>
      <c r="L93" s="14">
        <v>23</v>
      </c>
      <c r="M93" s="2"/>
    </row>
    <row r="94" spans="1:13" x14ac:dyDescent="0.2">
      <c r="A94" s="7" t="s">
        <v>91</v>
      </c>
      <c r="B94" s="8"/>
      <c r="C94" s="9">
        <v>619</v>
      </c>
      <c r="D94" s="10">
        <v>600</v>
      </c>
      <c r="E94" s="10">
        <v>548</v>
      </c>
      <c r="F94" s="10">
        <v>581.97280000000001</v>
      </c>
      <c r="G94" s="10">
        <v>249</v>
      </c>
      <c r="H94" s="10">
        <v>386.14909999999998</v>
      </c>
      <c r="I94" s="11"/>
      <c r="J94" s="12">
        <f t="shared" si="3"/>
        <v>137.14909999999998</v>
      </c>
      <c r="K94" s="13">
        <f t="shared" si="4"/>
        <v>0.55079959839357417</v>
      </c>
      <c r="L94" s="14">
        <v>180</v>
      </c>
      <c r="M94" s="2"/>
    </row>
    <row r="95" spans="1:13" x14ac:dyDescent="0.2">
      <c r="A95" s="7" t="s">
        <v>92</v>
      </c>
      <c r="B95" s="8"/>
      <c r="C95" s="9">
        <v>240</v>
      </c>
      <c r="D95" s="10">
        <v>284</v>
      </c>
      <c r="E95" s="10">
        <v>472</v>
      </c>
      <c r="F95" s="10">
        <v>2027.6753999999999</v>
      </c>
      <c r="G95" s="10">
        <v>1089</v>
      </c>
      <c r="H95" s="10">
        <v>2285.2566999999999</v>
      </c>
      <c r="I95" s="11"/>
      <c r="J95" s="12"/>
      <c r="K95" s="13"/>
      <c r="L95" s="21"/>
      <c r="M95" s="2"/>
    </row>
    <row r="96" spans="1:13" s="4" customFormat="1" x14ac:dyDescent="0.2">
      <c r="A96" s="15" t="s">
        <v>93</v>
      </c>
      <c r="B96" s="8"/>
      <c r="C96" s="16">
        <f t="shared" ref="C96:H96" si="5">SUM(C59:C95)</f>
        <v>522826</v>
      </c>
      <c r="D96" s="17">
        <f t="shared" si="5"/>
        <v>483663</v>
      </c>
      <c r="E96" s="17">
        <f t="shared" si="5"/>
        <v>436497</v>
      </c>
      <c r="F96" s="17">
        <f t="shared" si="5"/>
        <v>412387.71970000007</v>
      </c>
      <c r="G96" s="17">
        <f t="shared" si="5"/>
        <v>257161</v>
      </c>
      <c r="H96" s="17">
        <v>233862.66990000001</v>
      </c>
      <c r="I96" s="18"/>
      <c r="J96" s="19">
        <f t="shared" si="3"/>
        <v>-23298.330099999992</v>
      </c>
      <c r="K96" s="20">
        <f t="shared" si="4"/>
        <v>-9.0598224847469058E-2</v>
      </c>
      <c r="L96" s="22"/>
      <c r="M96" s="2"/>
    </row>
    <row r="97" spans="1:17" ht="3" customHeight="1" x14ac:dyDescent="0.2">
      <c r="A97" s="57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  <c r="M97" s="2"/>
    </row>
    <row r="98" spans="1:17" x14ac:dyDescent="0.2">
      <c r="A98" s="7" t="s">
        <v>94</v>
      </c>
      <c r="B98" s="8"/>
      <c r="C98" s="9">
        <v>10436</v>
      </c>
      <c r="D98" s="10">
        <v>9525</v>
      </c>
      <c r="E98" s="10">
        <v>9568</v>
      </c>
      <c r="F98" s="10">
        <v>9321.6316000000006</v>
      </c>
      <c r="G98" s="10">
        <v>2983</v>
      </c>
      <c r="H98" s="10">
        <v>4596.2241999999997</v>
      </c>
      <c r="I98" s="11"/>
      <c r="J98" s="12">
        <f t="shared" ref="J98:J161" si="6">IF(AND(G98=0,G98=0),"",H98-G98)</f>
        <v>1613.2241999999997</v>
      </c>
      <c r="K98" s="13">
        <f t="shared" ref="K98:K161" si="7">IFERROR(J98/G98,"")</f>
        <v>0.54080596714716711</v>
      </c>
      <c r="L98" s="14">
        <v>88</v>
      </c>
      <c r="M98" s="2"/>
    </row>
    <row r="99" spans="1:17" x14ac:dyDescent="0.2">
      <c r="A99" s="7" t="s">
        <v>95</v>
      </c>
      <c r="B99" s="8"/>
      <c r="C99" s="9">
        <v>9275</v>
      </c>
      <c r="D99" s="10">
        <v>8762</v>
      </c>
      <c r="E99" s="10">
        <v>8504</v>
      </c>
      <c r="F99" s="10">
        <v>8446.0120000000006</v>
      </c>
      <c r="G99" s="10">
        <v>3033</v>
      </c>
      <c r="H99" s="10">
        <v>5080.3292000000001</v>
      </c>
      <c r="I99" s="11"/>
      <c r="J99" s="12">
        <f t="shared" si="6"/>
        <v>2047.3292000000001</v>
      </c>
      <c r="K99" s="13">
        <f t="shared" si="7"/>
        <v>0.67501787009561498</v>
      </c>
      <c r="L99" s="14">
        <v>73</v>
      </c>
      <c r="M99" s="2"/>
    </row>
    <row r="100" spans="1:17" x14ac:dyDescent="0.2">
      <c r="A100" s="7" t="s">
        <v>96</v>
      </c>
      <c r="B100" s="8"/>
      <c r="C100" s="9">
        <v>13149</v>
      </c>
      <c r="D100" s="10">
        <v>12626</v>
      </c>
      <c r="E100" s="10">
        <v>12324</v>
      </c>
      <c r="F100" s="10">
        <v>12516.1338</v>
      </c>
      <c r="G100" s="10">
        <v>4935</v>
      </c>
      <c r="H100" s="10">
        <v>7841.9368999999997</v>
      </c>
      <c r="I100" s="11"/>
      <c r="J100" s="12">
        <f t="shared" si="6"/>
        <v>2906.9368999999997</v>
      </c>
      <c r="K100" s="13">
        <f t="shared" si="7"/>
        <v>0.58904496453900701</v>
      </c>
      <c r="L100" s="14">
        <v>33</v>
      </c>
      <c r="M100" s="2"/>
    </row>
    <row r="101" spans="1:17" x14ac:dyDescent="0.2">
      <c r="A101" s="7" t="s">
        <v>97</v>
      </c>
      <c r="B101" s="8"/>
      <c r="C101" s="9">
        <v>16235</v>
      </c>
      <c r="D101" s="10">
        <v>14898</v>
      </c>
      <c r="E101" s="10">
        <v>14905</v>
      </c>
      <c r="F101" s="10">
        <v>15189.3917</v>
      </c>
      <c r="G101" s="10">
        <v>5074</v>
      </c>
      <c r="H101" s="10">
        <v>8425.9035000000003</v>
      </c>
      <c r="I101" s="11"/>
      <c r="J101" s="12">
        <f t="shared" si="6"/>
        <v>3351.9035000000003</v>
      </c>
      <c r="K101" s="13">
        <f t="shared" si="7"/>
        <v>0.66060376428852985</v>
      </c>
      <c r="L101" s="14">
        <v>28</v>
      </c>
      <c r="M101" s="2"/>
    </row>
    <row r="102" spans="1:17" x14ac:dyDescent="0.2">
      <c r="A102" s="7" t="s">
        <v>98</v>
      </c>
      <c r="B102" s="8">
        <v>4</v>
      </c>
      <c r="C102" s="9">
        <v>10063</v>
      </c>
      <c r="D102" s="10">
        <v>6893</v>
      </c>
      <c r="E102" s="10">
        <v>6944</v>
      </c>
      <c r="F102" s="10">
        <v>8657.4851999999992</v>
      </c>
      <c r="G102" s="10">
        <v>2513</v>
      </c>
      <c r="H102" s="10">
        <v>4425.0253000000002</v>
      </c>
      <c r="I102" s="11"/>
      <c r="J102" s="12">
        <f t="shared" si="6"/>
        <v>1912.0253000000002</v>
      </c>
      <c r="K102" s="13">
        <f t="shared" si="7"/>
        <v>0.76085368085953053</v>
      </c>
      <c r="L102" s="14">
        <v>92</v>
      </c>
      <c r="M102" s="2"/>
    </row>
    <row r="103" spans="1:17" x14ac:dyDescent="0.2">
      <c r="A103" s="7" t="s">
        <v>99</v>
      </c>
      <c r="B103" s="8"/>
      <c r="C103" s="9">
        <v>12905</v>
      </c>
      <c r="D103" s="10">
        <v>12048</v>
      </c>
      <c r="E103" s="10">
        <v>12190</v>
      </c>
      <c r="F103" s="10">
        <v>10805.8223</v>
      </c>
      <c r="G103" s="10">
        <v>3663</v>
      </c>
      <c r="H103" s="10">
        <v>5576.4357</v>
      </c>
      <c r="I103" s="11"/>
      <c r="J103" s="12">
        <f t="shared" si="6"/>
        <v>1913.4357</v>
      </c>
      <c r="K103" s="13">
        <f t="shared" si="7"/>
        <v>0.52236846846846852</v>
      </c>
      <c r="L103" s="14">
        <v>65</v>
      </c>
      <c r="M103" s="2"/>
    </row>
    <row r="104" spans="1:17" x14ac:dyDescent="0.2">
      <c r="A104" s="7" t="s">
        <v>100</v>
      </c>
      <c r="B104" s="8"/>
      <c r="C104" s="9">
        <v>2107</v>
      </c>
      <c r="D104" s="10">
        <v>1884</v>
      </c>
      <c r="E104" s="10">
        <v>1616</v>
      </c>
      <c r="F104" s="10">
        <v>1674.8081999999999</v>
      </c>
      <c r="G104" s="10">
        <v>644</v>
      </c>
      <c r="H104" s="10">
        <v>573.19709999999998</v>
      </c>
      <c r="I104" s="11"/>
      <c r="J104" s="12">
        <f t="shared" si="6"/>
        <v>-70.802900000000022</v>
      </c>
      <c r="K104" s="13">
        <f t="shared" si="7"/>
        <v>-0.10994239130434787</v>
      </c>
      <c r="L104" s="14">
        <v>174</v>
      </c>
      <c r="M104" s="2"/>
    </row>
    <row r="105" spans="1:17" x14ac:dyDescent="0.2">
      <c r="A105" s="7" t="s">
        <v>101</v>
      </c>
      <c r="B105" s="8"/>
      <c r="C105" s="9">
        <v>5333</v>
      </c>
      <c r="D105" s="10">
        <v>4960</v>
      </c>
      <c r="E105" s="10">
        <v>4779</v>
      </c>
      <c r="F105" s="10">
        <v>5056.9560000000001</v>
      </c>
      <c r="G105" s="10">
        <v>2592</v>
      </c>
      <c r="H105" s="10">
        <v>2698.4792000000002</v>
      </c>
      <c r="I105" s="11"/>
      <c r="J105" s="12">
        <f t="shared" si="6"/>
        <v>106.47920000000022</v>
      </c>
      <c r="K105" s="13">
        <f t="shared" si="7"/>
        <v>4.107993827160502E-2</v>
      </c>
      <c r="L105" s="14">
        <v>131</v>
      </c>
      <c r="M105" s="2"/>
    </row>
    <row r="106" spans="1:17" x14ac:dyDescent="0.2">
      <c r="A106" s="7" t="s">
        <v>102</v>
      </c>
      <c r="B106" s="8"/>
      <c r="C106" s="9">
        <v>6874</v>
      </c>
      <c r="D106" s="10">
        <v>6386</v>
      </c>
      <c r="E106" s="10">
        <v>6083</v>
      </c>
      <c r="F106" s="10">
        <v>5183.5032000000001</v>
      </c>
      <c r="G106" s="10">
        <v>1841</v>
      </c>
      <c r="H106" s="10">
        <v>3057.9659999999999</v>
      </c>
      <c r="I106" s="11"/>
      <c r="J106" s="12">
        <f t="shared" si="6"/>
        <v>1216.9659999999999</v>
      </c>
      <c r="K106" s="13">
        <f t="shared" si="7"/>
        <v>0.66103530689842471</v>
      </c>
      <c r="L106" s="14">
        <v>123</v>
      </c>
      <c r="M106" s="2"/>
    </row>
    <row r="107" spans="1:17" x14ac:dyDescent="0.2">
      <c r="A107" s="7" t="s">
        <v>103</v>
      </c>
      <c r="B107" s="8"/>
      <c r="C107" s="9">
        <v>10152</v>
      </c>
      <c r="D107" s="10">
        <v>9620</v>
      </c>
      <c r="E107" s="10">
        <v>9271</v>
      </c>
      <c r="F107" s="10">
        <v>9561.5012999999999</v>
      </c>
      <c r="G107" s="10">
        <v>3433</v>
      </c>
      <c r="H107" s="10">
        <v>6029.1310999999996</v>
      </c>
      <c r="I107" s="11"/>
      <c r="J107" s="12">
        <f t="shared" si="6"/>
        <v>2596.1310999999996</v>
      </c>
      <c r="K107" s="13">
        <f t="shared" si="7"/>
        <v>0.75622810952519648</v>
      </c>
      <c r="L107" s="14">
        <v>57</v>
      </c>
      <c r="M107" s="2"/>
    </row>
    <row r="108" spans="1:17" x14ac:dyDescent="0.2">
      <c r="A108" s="7" t="s">
        <v>104</v>
      </c>
      <c r="B108" s="8"/>
      <c r="C108" s="9">
        <v>515</v>
      </c>
      <c r="D108" s="10">
        <v>532</v>
      </c>
      <c r="E108" s="10">
        <v>547</v>
      </c>
      <c r="F108" s="10">
        <v>762.34860000000003</v>
      </c>
      <c r="G108" s="10">
        <v>304</v>
      </c>
      <c r="H108" s="10">
        <v>440.99079999999998</v>
      </c>
      <c r="I108" s="11"/>
      <c r="J108" s="12">
        <f t="shared" si="6"/>
        <v>136.99079999999998</v>
      </c>
      <c r="K108" s="13">
        <f t="shared" si="7"/>
        <v>0.45062763157894731</v>
      </c>
      <c r="L108" s="14">
        <v>178</v>
      </c>
      <c r="M108" s="2"/>
    </row>
    <row r="109" spans="1:17" x14ac:dyDescent="0.2">
      <c r="A109" s="7" t="s">
        <v>105</v>
      </c>
      <c r="B109" s="8">
        <v>5</v>
      </c>
      <c r="C109" s="9">
        <v>30558</v>
      </c>
      <c r="D109" s="10">
        <v>28388</v>
      </c>
      <c r="E109" s="10">
        <v>26637</v>
      </c>
      <c r="F109" s="10">
        <v>28387.125199999999</v>
      </c>
      <c r="G109" s="10">
        <v>15282</v>
      </c>
      <c r="H109" s="10">
        <v>12827.269200000001</v>
      </c>
      <c r="I109" s="11"/>
      <c r="J109" s="12">
        <f t="shared" si="6"/>
        <v>-2454.7307999999994</v>
      </c>
      <c r="K109" s="13">
        <f t="shared" si="7"/>
        <v>-0.16062889674126418</v>
      </c>
      <c r="L109" s="14">
        <v>13</v>
      </c>
      <c r="M109" s="2"/>
    </row>
    <row r="110" spans="1:17" x14ac:dyDescent="0.2">
      <c r="A110" s="7" t="s">
        <v>106</v>
      </c>
      <c r="B110" s="8"/>
      <c r="C110" s="9">
        <v>44797</v>
      </c>
      <c r="D110" s="10">
        <v>43343</v>
      </c>
      <c r="E110" s="10">
        <v>44725</v>
      </c>
      <c r="F110" s="10">
        <v>46086.835399999996</v>
      </c>
      <c r="G110" s="10">
        <v>25399</v>
      </c>
      <c r="H110" s="10">
        <v>24926.609400000001</v>
      </c>
      <c r="I110" s="11"/>
      <c r="J110" s="12">
        <f t="shared" si="6"/>
        <v>-472.39059999999881</v>
      </c>
      <c r="K110" s="13">
        <f t="shared" si="7"/>
        <v>-1.8598787353832781E-2</v>
      </c>
      <c r="L110" s="14">
        <v>1</v>
      </c>
      <c r="M110" s="2"/>
    </row>
    <row r="111" spans="1:17" x14ac:dyDescent="0.2">
      <c r="A111" s="7" t="s">
        <v>107</v>
      </c>
      <c r="B111" s="8"/>
      <c r="C111" s="9">
        <v>2446</v>
      </c>
      <c r="D111" s="10">
        <v>2184</v>
      </c>
      <c r="E111" s="10">
        <v>2083</v>
      </c>
      <c r="F111" s="10">
        <v>2083.8625000000002</v>
      </c>
      <c r="G111" s="10">
        <v>1057</v>
      </c>
      <c r="H111" s="10">
        <v>942.69839999999999</v>
      </c>
      <c r="I111" s="11"/>
      <c r="J111" s="12">
        <f t="shared" si="6"/>
        <v>-114.30160000000001</v>
      </c>
      <c r="K111" s="13">
        <f t="shared" si="7"/>
        <v>-0.10813774834437087</v>
      </c>
      <c r="L111" s="14">
        <v>166</v>
      </c>
      <c r="M111" s="2"/>
      <c r="N111" s="2"/>
      <c r="O111" s="2"/>
      <c r="P111" s="2"/>
      <c r="Q111" s="2"/>
    </row>
    <row r="112" spans="1:17" x14ac:dyDescent="0.2">
      <c r="A112" s="7" t="s">
        <v>108</v>
      </c>
      <c r="B112" s="8"/>
      <c r="C112" s="9">
        <v>1402</v>
      </c>
      <c r="D112" s="10">
        <v>1397</v>
      </c>
      <c r="E112" s="10">
        <v>1421</v>
      </c>
      <c r="F112" s="10">
        <v>1409.7936999999999</v>
      </c>
      <c r="G112" s="10">
        <v>577</v>
      </c>
      <c r="H112" s="10">
        <v>607.27509999999995</v>
      </c>
      <c r="I112" s="11"/>
      <c r="J112" s="12">
        <f t="shared" si="6"/>
        <v>30.275099999999952</v>
      </c>
      <c r="K112" s="13">
        <f t="shared" si="7"/>
        <v>5.2469844020797143E-2</v>
      </c>
      <c r="L112" s="14">
        <v>173</v>
      </c>
      <c r="M112" s="2"/>
    </row>
    <row r="113" spans="1:15" x14ac:dyDescent="0.2">
      <c r="A113" s="7" t="s">
        <v>109</v>
      </c>
      <c r="B113" s="8"/>
      <c r="C113" s="9">
        <v>2732</v>
      </c>
      <c r="D113" s="10">
        <v>2521</v>
      </c>
      <c r="E113" s="10">
        <v>2201</v>
      </c>
      <c r="F113" s="10">
        <v>2150.79</v>
      </c>
      <c r="G113" s="10">
        <v>970</v>
      </c>
      <c r="H113" s="10">
        <v>1045.6319000000001</v>
      </c>
      <c r="I113" s="11"/>
      <c r="J113" s="12">
        <f t="shared" si="6"/>
        <v>75.631900000000087</v>
      </c>
      <c r="K113" s="13">
        <f t="shared" si="7"/>
        <v>7.7971030927835139E-2</v>
      </c>
      <c r="L113" s="14">
        <v>163</v>
      </c>
      <c r="M113" s="2"/>
    </row>
    <row r="114" spans="1:15" x14ac:dyDescent="0.2">
      <c r="A114" s="23" t="s">
        <v>110</v>
      </c>
      <c r="B114" s="8">
        <v>6</v>
      </c>
      <c r="C114" s="9">
        <v>12308</v>
      </c>
      <c r="D114" s="10">
        <v>13212</v>
      </c>
      <c r="E114" s="10">
        <v>13674</v>
      </c>
      <c r="F114" s="10">
        <v>14441.329400000001</v>
      </c>
      <c r="G114" s="10">
        <v>6543</v>
      </c>
      <c r="H114" s="10">
        <v>6284.9219999999996</v>
      </c>
      <c r="I114" s="11"/>
      <c r="J114" s="12">
        <f t="shared" si="6"/>
        <v>-258.07800000000043</v>
      </c>
      <c r="K114" s="13">
        <f t="shared" si="7"/>
        <v>-3.9443374598807951E-2</v>
      </c>
      <c r="L114" s="14">
        <v>55</v>
      </c>
      <c r="M114" s="2"/>
    </row>
    <row r="115" spans="1:15" x14ac:dyDescent="0.2">
      <c r="A115" s="7" t="s">
        <v>111</v>
      </c>
      <c r="B115" s="8"/>
      <c r="C115" s="9">
        <v>9995</v>
      </c>
      <c r="D115" s="10">
        <v>8847</v>
      </c>
      <c r="E115" s="10">
        <v>8932</v>
      </c>
      <c r="F115" s="10">
        <v>9253.9730999999992</v>
      </c>
      <c r="G115" s="10">
        <v>3063</v>
      </c>
      <c r="H115" s="10">
        <v>5126.8085000000001</v>
      </c>
      <c r="I115" s="11"/>
      <c r="J115" s="12">
        <f t="shared" si="6"/>
        <v>2063.8085000000001</v>
      </c>
      <c r="K115" s="13">
        <f t="shared" si="7"/>
        <v>0.67378664707802816</v>
      </c>
      <c r="L115" s="14">
        <v>72</v>
      </c>
      <c r="M115" s="2"/>
      <c r="N115" s="2"/>
      <c r="O115" s="2"/>
    </row>
    <row r="116" spans="1:15" x14ac:dyDescent="0.2">
      <c r="A116" s="7" t="s">
        <v>112</v>
      </c>
      <c r="B116" s="8"/>
      <c r="C116" s="9">
        <v>14901</v>
      </c>
      <c r="D116" s="10">
        <v>15130</v>
      </c>
      <c r="E116" s="10">
        <v>14824</v>
      </c>
      <c r="F116" s="10">
        <v>15587.4591</v>
      </c>
      <c r="G116" s="10">
        <v>7433</v>
      </c>
      <c r="H116" s="10">
        <v>7121.1170000000002</v>
      </c>
      <c r="I116" s="11"/>
      <c r="J116" s="12">
        <f t="shared" si="6"/>
        <v>-311.88299999999981</v>
      </c>
      <c r="K116" s="13">
        <f t="shared" si="7"/>
        <v>-4.1959235840172179E-2</v>
      </c>
      <c r="L116" s="14">
        <v>43</v>
      </c>
      <c r="M116" s="2"/>
    </row>
    <row r="117" spans="1:15" x14ac:dyDescent="0.2">
      <c r="A117" s="7" t="s">
        <v>113</v>
      </c>
      <c r="B117" s="8"/>
      <c r="C117" s="9">
        <v>1038</v>
      </c>
      <c r="D117" s="10">
        <v>803</v>
      </c>
      <c r="E117" s="10">
        <v>664</v>
      </c>
      <c r="F117" s="10">
        <v>613.73170000000005</v>
      </c>
      <c r="G117" s="10">
        <v>239</v>
      </c>
      <c r="H117" s="10">
        <v>176.00299999999999</v>
      </c>
      <c r="I117" s="11"/>
      <c r="J117" s="12">
        <f t="shared" si="6"/>
        <v>-62.997000000000014</v>
      </c>
      <c r="K117" s="13">
        <f t="shared" si="7"/>
        <v>-0.26358577405857747</v>
      </c>
      <c r="L117" s="14">
        <v>186</v>
      </c>
      <c r="M117" s="2"/>
    </row>
    <row r="118" spans="1:15" x14ac:dyDescent="0.2">
      <c r="A118" s="7" t="s">
        <v>114</v>
      </c>
      <c r="B118" s="8"/>
      <c r="C118" s="9">
        <v>10596</v>
      </c>
      <c r="D118" s="10">
        <v>9976</v>
      </c>
      <c r="E118" s="10">
        <v>9430</v>
      </c>
      <c r="F118" s="10">
        <v>9978.4992000000002</v>
      </c>
      <c r="G118" s="10">
        <v>4938</v>
      </c>
      <c r="H118" s="10">
        <v>5280.2710999999999</v>
      </c>
      <c r="I118" s="11"/>
      <c r="J118" s="12">
        <f t="shared" si="6"/>
        <v>342.27109999999993</v>
      </c>
      <c r="K118" s="13">
        <f t="shared" si="7"/>
        <v>6.9313710004050205E-2</v>
      </c>
      <c r="L118" s="14">
        <v>70</v>
      </c>
      <c r="M118" s="2"/>
    </row>
    <row r="119" spans="1:15" x14ac:dyDescent="0.2">
      <c r="A119" s="7" t="s">
        <v>115</v>
      </c>
      <c r="B119" s="8"/>
      <c r="C119" s="9">
        <v>2785</v>
      </c>
      <c r="D119" s="10">
        <v>2650</v>
      </c>
      <c r="E119" s="10">
        <v>2445</v>
      </c>
      <c r="F119" s="10">
        <v>2619.7806</v>
      </c>
      <c r="G119" s="10">
        <v>1099</v>
      </c>
      <c r="H119" s="10">
        <v>1154.6491000000001</v>
      </c>
      <c r="I119" s="11"/>
      <c r="J119" s="12">
        <f t="shared" si="6"/>
        <v>55.649100000000089</v>
      </c>
      <c r="K119" s="13">
        <f t="shared" si="7"/>
        <v>5.0636123748862685E-2</v>
      </c>
      <c r="L119" s="14">
        <v>160</v>
      </c>
      <c r="M119" s="2"/>
    </row>
    <row r="120" spans="1:15" x14ac:dyDescent="0.2">
      <c r="A120" s="7" t="s">
        <v>116</v>
      </c>
      <c r="B120" s="8">
        <v>4</v>
      </c>
      <c r="C120" s="9"/>
      <c r="D120" s="10">
        <v>2031</v>
      </c>
      <c r="E120" s="10">
        <v>2036</v>
      </c>
      <c r="F120" s="10">
        <v>1867.1717000000001</v>
      </c>
      <c r="G120" s="10">
        <v>823</v>
      </c>
      <c r="H120" s="10">
        <v>959.04740000000004</v>
      </c>
      <c r="I120" s="11"/>
      <c r="J120" s="12">
        <f t="shared" si="6"/>
        <v>136.04740000000004</v>
      </c>
      <c r="K120" s="13">
        <f t="shared" si="7"/>
        <v>0.16530668286755776</v>
      </c>
      <c r="L120" s="14">
        <v>165</v>
      </c>
      <c r="M120" s="2"/>
    </row>
    <row r="121" spans="1:15" x14ac:dyDescent="0.2">
      <c r="A121" s="7" t="s">
        <v>117</v>
      </c>
      <c r="B121" s="8"/>
      <c r="C121" s="9">
        <v>6065</v>
      </c>
      <c r="D121" s="10">
        <v>6002</v>
      </c>
      <c r="E121" s="10">
        <v>5820</v>
      </c>
      <c r="F121" s="10">
        <v>6447.0010000000002</v>
      </c>
      <c r="G121" s="10">
        <v>3665</v>
      </c>
      <c r="H121" s="10">
        <v>3718.6138999999998</v>
      </c>
      <c r="I121" s="11"/>
      <c r="J121" s="12">
        <f t="shared" si="6"/>
        <v>53.61389999999983</v>
      </c>
      <c r="K121" s="13">
        <f t="shared" si="7"/>
        <v>1.4628622100954933E-2</v>
      </c>
      <c r="L121" s="14">
        <v>108</v>
      </c>
      <c r="M121" s="2"/>
    </row>
    <row r="122" spans="1:15" x14ac:dyDescent="0.2">
      <c r="A122" s="7" t="s">
        <v>118</v>
      </c>
      <c r="B122" s="8"/>
      <c r="C122" s="9">
        <v>16751</v>
      </c>
      <c r="D122" s="10">
        <v>15804</v>
      </c>
      <c r="E122" s="10">
        <v>16018</v>
      </c>
      <c r="F122" s="10">
        <v>14777.980600000001</v>
      </c>
      <c r="G122" s="10">
        <v>7190</v>
      </c>
      <c r="H122" s="10">
        <v>6729.9858000000004</v>
      </c>
      <c r="I122" s="11"/>
      <c r="J122" s="12">
        <f t="shared" si="6"/>
        <v>-460.01419999999962</v>
      </c>
      <c r="K122" s="13">
        <f t="shared" si="7"/>
        <v>-6.3979721835883116E-2</v>
      </c>
      <c r="L122" s="14">
        <v>46</v>
      </c>
      <c r="M122" s="2"/>
    </row>
    <row r="123" spans="1:15" x14ac:dyDescent="0.2">
      <c r="A123" s="7" t="s">
        <v>119</v>
      </c>
      <c r="B123" s="8"/>
      <c r="C123" s="9">
        <v>11195</v>
      </c>
      <c r="D123" s="10">
        <v>8442</v>
      </c>
      <c r="E123" s="10">
        <v>8161</v>
      </c>
      <c r="F123" s="10">
        <v>8643.2081999999991</v>
      </c>
      <c r="G123" s="10">
        <v>4174</v>
      </c>
      <c r="H123" s="10">
        <v>4505.8900000000003</v>
      </c>
      <c r="I123" s="11"/>
      <c r="J123" s="12">
        <f t="shared" si="6"/>
        <v>331.89000000000033</v>
      </c>
      <c r="K123" s="13">
        <f t="shared" si="7"/>
        <v>7.9513655965500793E-2</v>
      </c>
      <c r="L123" s="14">
        <v>90</v>
      </c>
      <c r="M123" s="2"/>
    </row>
    <row r="124" spans="1:15" x14ac:dyDescent="0.2">
      <c r="A124" s="7" t="s">
        <v>120</v>
      </c>
      <c r="B124" s="8"/>
      <c r="C124" s="9">
        <v>5675</v>
      </c>
      <c r="D124" s="10">
        <v>4585</v>
      </c>
      <c r="E124" s="10">
        <v>4306</v>
      </c>
      <c r="F124" s="10">
        <v>4469.0279</v>
      </c>
      <c r="G124" s="10">
        <v>2212</v>
      </c>
      <c r="H124" s="10">
        <v>2462.5913999999998</v>
      </c>
      <c r="I124" s="11"/>
      <c r="J124" s="12">
        <f t="shared" si="6"/>
        <v>250.59139999999979</v>
      </c>
      <c r="K124" s="13">
        <f t="shared" si="7"/>
        <v>0.1132872513562386</v>
      </c>
      <c r="L124" s="14">
        <v>133</v>
      </c>
      <c r="M124" s="2"/>
    </row>
    <row r="125" spans="1:15" x14ac:dyDescent="0.2">
      <c r="A125" s="7" t="s">
        <v>121</v>
      </c>
      <c r="B125" s="8">
        <v>7</v>
      </c>
      <c r="C125" s="9">
        <v>13892</v>
      </c>
      <c r="D125" s="10">
        <v>12011</v>
      </c>
      <c r="E125" s="10">
        <v>12337</v>
      </c>
      <c r="F125" s="10">
        <v>12350.7988</v>
      </c>
      <c r="G125" s="10">
        <v>5446</v>
      </c>
      <c r="H125" s="10">
        <v>6023.2748000000001</v>
      </c>
      <c r="I125" s="11"/>
      <c r="J125" s="12">
        <f t="shared" si="6"/>
        <v>577.27480000000014</v>
      </c>
      <c r="K125" s="13">
        <f t="shared" si="7"/>
        <v>0.10599977965479253</v>
      </c>
      <c r="L125" s="14">
        <v>58</v>
      </c>
      <c r="M125" s="2"/>
    </row>
    <row r="126" spans="1:15" x14ac:dyDescent="0.2">
      <c r="A126" s="7" t="s">
        <v>122</v>
      </c>
      <c r="B126" s="8"/>
      <c r="C126" s="9">
        <v>24746</v>
      </c>
      <c r="D126" s="10">
        <v>20247</v>
      </c>
      <c r="E126" s="10">
        <v>19035</v>
      </c>
      <c r="F126" s="10">
        <v>20777.0461</v>
      </c>
      <c r="G126" s="10">
        <v>9495</v>
      </c>
      <c r="H126" s="10">
        <v>9843.6599000000006</v>
      </c>
      <c r="I126" s="11"/>
      <c r="J126" s="12">
        <f t="shared" si="6"/>
        <v>348.65990000000056</v>
      </c>
      <c r="K126" s="13">
        <f t="shared" si="7"/>
        <v>3.6720368615060617E-2</v>
      </c>
      <c r="L126" s="14">
        <v>24</v>
      </c>
      <c r="M126" s="2"/>
    </row>
    <row r="127" spans="1:15" x14ac:dyDescent="0.2">
      <c r="A127" s="7" t="s">
        <v>123</v>
      </c>
      <c r="B127" s="8"/>
      <c r="C127" s="9">
        <v>15034</v>
      </c>
      <c r="D127" s="10">
        <v>13995</v>
      </c>
      <c r="E127" s="10">
        <v>13637</v>
      </c>
      <c r="F127" s="10">
        <v>13917.844499999999</v>
      </c>
      <c r="G127" s="10">
        <v>4961</v>
      </c>
      <c r="H127" s="10">
        <v>7881.3513000000003</v>
      </c>
      <c r="I127" s="11"/>
      <c r="J127" s="12">
        <f t="shared" si="6"/>
        <v>2920.3513000000003</v>
      </c>
      <c r="K127" s="13">
        <f t="shared" si="7"/>
        <v>0.58866182221326346</v>
      </c>
      <c r="L127" s="14">
        <v>32</v>
      </c>
      <c r="M127" s="2"/>
    </row>
    <row r="128" spans="1:15" x14ac:dyDescent="0.2">
      <c r="A128" s="7" t="s">
        <v>124</v>
      </c>
      <c r="B128" s="8"/>
      <c r="C128" s="9">
        <v>1863</v>
      </c>
      <c r="D128" s="10">
        <v>1665</v>
      </c>
      <c r="E128" s="10">
        <v>1523</v>
      </c>
      <c r="F128" s="10">
        <v>1464.7723000000001</v>
      </c>
      <c r="G128" s="10">
        <v>551</v>
      </c>
      <c r="H128" s="10">
        <v>875.69470000000001</v>
      </c>
      <c r="I128" s="11"/>
      <c r="J128" s="12">
        <f t="shared" si="6"/>
        <v>324.69470000000001</v>
      </c>
      <c r="K128" s="13">
        <f t="shared" si="7"/>
        <v>0.58928257713248644</v>
      </c>
      <c r="L128" s="14">
        <v>167</v>
      </c>
      <c r="M128" s="2"/>
    </row>
    <row r="129" spans="1:13" x14ac:dyDescent="0.2">
      <c r="A129" s="7" t="s">
        <v>125</v>
      </c>
      <c r="B129" s="8"/>
      <c r="C129" s="9">
        <v>17006</v>
      </c>
      <c r="D129" s="10">
        <v>16048</v>
      </c>
      <c r="E129" s="10">
        <v>14596</v>
      </c>
      <c r="F129" s="10">
        <v>13815.765799999999</v>
      </c>
      <c r="G129" s="10">
        <v>8873</v>
      </c>
      <c r="H129" s="10">
        <v>8369.7065999999995</v>
      </c>
      <c r="I129" s="11"/>
      <c r="J129" s="12">
        <f t="shared" si="6"/>
        <v>-503.29340000000047</v>
      </c>
      <c r="K129" s="13">
        <f t="shared" si="7"/>
        <v>-5.6721897892482866E-2</v>
      </c>
      <c r="L129" s="14">
        <v>29</v>
      </c>
      <c r="M129" s="2"/>
    </row>
    <row r="130" spans="1:13" x14ac:dyDescent="0.2">
      <c r="A130" s="7" t="s">
        <v>126</v>
      </c>
      <c r="B130" s="8"/>
      <c r="C130" s="9">
        <v>24275</v>
      </c>
      <c r="D130" s="10">
        <v>22434</v>
      </c>
      <c r="E130" s="10">
        <v>22642</v>
      </c>
      <c r="F130" s="10">
        <v>22397.975200000001</v>
      </c>
      <c r="G130" s="10">
        <v>13864</v>
      </c>
      <c r="H130" s="10">
        <v>12471.7192</v>
      </c>
      <c r="I130" s="11"/>
      <c r="J130" s="12">
        <f t="shared" si="6"/>
        <v>-1392.2808000000005</v>
      </c>
      <c r="K130" s="13">
        <f t="shared" si="7"/>
        <v>-0.10042417772648589</v>
      </c>
      <c r="L130" s="14">
        <v>15</v>
      </c>
      <c r="M130" s="2"/>
    </row>
    <row r="131" spans="1:13" x14ac:dyDescent="0.2">
      <c r="A131" s="7" t="s">
        <v>127</v>
      </c>
      <c r="B131" s="8"/>
      <c r="C131" s="9">
        <v>12292</v>
      </c>
      <c r="D131" s="10">
        <v>11522</v>
      </c>
      <c r="E131" s="10">
        <v>11868</v>
      </c>
      <c r="F131" s="10">
        <v>12130.553900000001</v>
      </c>
      <c r="G131" s="10">
        <v>8118</v>
      </c>
      <c r="H131" s="10">
        <v>7179.2700999999997</v>
      </c>
      <c r="I131" s="11"/>
      <c r="J131" s="12">
        <f t="shared" si="6"/>
        <v>-938.72990000000027</v>
      </c>
      <c r="K131" s="13">
        <f t="shared" si="7"/>
        <v>-0.1156356122197586</v>
      </c>
      <c r="L131" s="14">
        <v>40</v>
      </c>
      <c r="M131" s="2"/>
    </row>
    <row r="132" spans="1:13" x14ac:dyDescent="0.2">
      <c r="A132" s="7" t="s">
        <v>128</v>
      </c>
      <c r="B132" s="8"/>
      <c r="C132" s="9">
        <v>9786</v>
      </c>
      <c r="D132" s="10">
        <v>8834</v>
      </c>
      <c r="E132" s="10">
        <v>8979</v>
      </c>
      <c r="F132" s="10">
        <v>9488.9999000000007</v>
      </c>
      <c r="G132" s="10">
        <v>5675</v>
      </c>
      <c r="H132" s="10">
        <v>5413.1311999999998</v>
      </c>
      <c r="I132" s="11"/>
      <c r="J132" s="12">
        <f t="shared" si="6"/>
        <v>-261.86880000000019</v>
      </c>
      <c r="K132" s="13">
        <f t="shared" si="7"/>
        <v>-4.6144281938326023E-2</v>
      </c>
      <c r="L132" s="14">
        <v>69</v>
      </c>
      <c r="M132" s="2"/>
    </row>
    <row r="133" spans="1:13" x14ac:dyDescent="0.2">
      <c r="A133" s="7" t="s">
        <v>129</v>
      </c>
      <c r="B133" s="8"/>
      <c r="C133" s="9">
        <v>8223</v>
      </c>
      <c r="D133" s="10">
        <v>7587</v>
      </c>
      <c r="E133" s="10">
        <v>7136</v>
      </c>
      <c r="F133" s="10">
        <v>7095.4476999999997</v>
      </c>
      <c r="G133" s="10">
        <v>2349</v>
      </c>
      <c r="H133" s="10">
        <v>3814.0030999999999</v>
      </c>
      <c r="I133" s="11"/>
      <c r="J133" s="12">
        <f t="shared" si="6"/>
        <v>1465.0030999999999</v>
      </c>
      <c r="K133" s="13">
        <f t="shared" si="7"/>
        <v>0.62367096636866748</v>
      </c>
      <c r="L133" s="14">
        <v>104</v>
      </c>
      <c r="M133" s="2"/>
    </row>
    <row r="134" spans="1:13" x14ac:dyDescent="0.2">
      <c r="A134" s="7" t="s">
        <v>130</v>
      </c>
      <c r="B134" s="8"/>
      <c r="C134" s="9">
        <v>2476</v>
      </c>
      <c r="D134" s="10">
        <v>2303</v>
      </c>
      <c r="E134" s="10">
        <v>2183</v>
      </c>
      <c r="F134" s="10">
        <v>2176.8942000000002</v>
      </c>
      <c r="G134" s="10">
        <v>748</v>
      </c>
      <c r="H134" s="10">
        <v>1158.9946</v>
      </c>
      <c r="I134" s="11"/>
      <c r="J134" s="12">
        <f t="shared" si="6"/>
        <v>410.99459999999999</v>
      </c>
      <c r="K134" s="13">
        <f t="shared" si="7"/>
        <v>0.54945802139037436</v>
      </c>
      <c r="L134" s="14">
        <v>159</v>
      </c>
      <c r="M134" s="2"/>
    </row>
    <row r="135" spans="1:13" x14ac:dyDescent="0.2">
      <c r="A135" s="7" t="s">
        <v>131</v>
      </c>
      <c r="B135" s="8"/>
      <c r="C135" s="9">
        <v>10296</v>
      </c>
      <c r="D135" s="10">
        <v>9589</v>
      </c>
      <c r="E135" s="10">
        <v>9071</v>
      </c>
      <c r="F135" s="10">
        <v>8943.4493000000002</v>
      </c>
      <c r="G135" s="10">
        <v>3324</v>
      </c>
      <c r="H135" s="10">
        <v>5167.6837999999998</v>
      </c>
      <c r="I135" s="11"/>
      <c r="J135" s="12">
        <f t="shared" si="6"/>
        <v>1843.6837999999998</v>
      </c>
      <c r="K135" s="13">
        <f t="shared" si="7"/>
        <v>0.55465818291215396</v>
      </c>
      <c r="L135" s="14">
        <v>71</v>
      </c>
      <c r="M135" s="2"/>
    </row>
    <row r="136" spans="1:13" s="4" customFormat="1" x14ac:dyDescent="0.2">
      <c r="A136" s="7" t="s">
        <v>132</v>
      </c>
      <c r="B136" s="8"/>
      <c r="C136" s="9">
        <v>302</v>
      </c>
      <c r="D136" s="10">
        <v>391</v>
      </c>
      <c r="E136" s="10">
        <v>345</v>
      </c>
      <c r="F136" s="10">
        <v>611.86170000000004</v>
      </c>
      <c r="G136" s="10">
        <v>478</v>
      </c>
      <c r="H136" s="10">
        <v>1637.4242999999999</v>
      </c>
      <c r="I136" s="11"/>
      <c r="J136" s="12"/>
      <c r="K136" s="13"/>
      <c r="L136" s="22"/>
      <c r="M136" s="2"/>
    </row>
    <row r="137" spans="1:13" x14ac:dyDescent="0.2">
      <c r="A137" s="15" t="s">
        <v>133</v>
      </c>
      <c r="B137" s="8"/>
      <c r="C137" s="16">
        <f t="shared" ref="C137" si="8">SUM(C98:C136)</f>
        <v>410479</v>
      </c>
      <c r="D137" s="17">
        <f t="shared" ref="D137:E137" si="9">SUM(D98:D136)</f>
        <v>380075</v>
      </c>
      <c r="E137" s="17">
        <f t="shared" si="9"/>
        <v>373460</v>
      </c>
      <c r="F137" s="17">
        <f t="shared" ref="F137:H137" si="10">SUM(F98:F136)</f>
        <v>381164.57259999996</v>
      </c>
      <c r="G137" s="17">
        <f t="shared" si="10"/>
        <v>179561</v>
      </c>
      <c r="H137" s="17">
        <v>202450.91579999999</v>
      </c>
      <c r="I137" s="18"/>
      <c r="J137" s="19">
        <f t="shared" si="6"/>
        <v>22889.915799999988</v>
      </c>
      <c r="K137" s="20">
        <f t="shared" si="7"/>
        <v>0.12747710137502011</v>
      </c>
      <c r="L137" s="21"/>
      <c r="M137" s="2"/>
    </row>
    <row r="138" spans="1:13" ht="3" customHeight="1" x14ac:dyDescent="0.2">
      <c r="A138" s="42" t="str">
        <f>IF(AND(G138=0,G138=0),"",H138-G138)</f>
        <v/>
      </c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4"/>
      <c r="M138" s="2"/>
    </row>
    <row r="139" spans="1:13" x14ac:dyDescent="0.2">
      <c r="A139" s="7" t="s">
        <v>134</v>
      </c>
      <c r="B139" s="8"/>
      <c r="C139" s="9">
        <v>4381</v>
      </c>
      <c r="D139" s="10">
        <v>4218</v>
      </c>
      <c r="E139" s="10">
        <v>4161</v>
      </c>
      <c r="F139" s="10">
        <v>4011.9951999999998</v>
      </c>
      <c r="G139" s="10">
        <v>2098</v>
      </c>
      <c r="H139" s="10">
        <v>2023.0228</v>
      </c>
      <c r="I139" s="11"/>
      <c r="J139" s="12">
        <f t="shared" si="6"/>
        <v>-74.977200000000039</v>
      </c>
      <c r="K139" s="13">
        <f t="shared" si="7"/>
        <v>-3.5737464251668273E-2</v>
      </c>
      <c r="L139" s="14">
        <v>138</v>
      </c>
      <c r="M139" s="2"/>
    </row>
    <row r="140" spans="1:13" x14ac:dyDescent="0.2">
      <c r="A140" s="7" t="s">
        <v>135</v>
      </c>
      <c r="B140" s="8"/>
      <c r="C140" s="9">
        <v>5722</v>
      </c>
      <c r="D140" s="10">
        <v>5550</v>
      </c>
      <c r="E140" s="10">
        <v>5320</v>
      </c>
      <c r="F140" s="10">
        <v>5210.8411999999998</v>
      </c>
      <c r="G140" s="10">
        <v>2937</v>
      </c>
      <c r="H140" s="10">
        <v>2897.6831999999999</v>
      </c>
      <c r="I140" s="11"/>
      <c r="J140" s="12">
        <f t="shared" si="6"/>
        <v>-39.316800000000057</v>
      </c>
      <c r="K140" s="13">
        <f t="shared" si="7"/>
        <v>-1.3386721144024534E-2</v>
      </c>
      <c r="L140" s="14">
        <v>126</v>
      </c>
      <c r="M140" s="2"/>
    </row>
    <row r="141" spans="1:13" x14ac:dyDescent="0.2">
      <c r="A141" s="7" t="s">
        <v>136</v>
      </c>
      <c r="B141" s="8"/>
      <c r="C141" s="9">
        <v>9684</v>
      </c>
      <c r="D141" s="10">
        <v>9425</v>
      </c>
      <c r="E141" s="10">
        <v>8709</v>
      </c>
      <c r="F141" s="10">
        <v>8252.0488000000005</v>
      </c>
      <c r="G141" s="10">
        <v>4951</v>
      </c>
      <c r="H141" s="10">
        <v>4908.2268999999997</v>
      </c>
      <c r="I141" s="11"/>
      <c r="J141" s="12">
        <f t="shared" si="6"/>
        <v>-42.773100000000341</v>
      </c>
      <c r="K141" s="13">
        <f t="shared" si="7"/>
        <v>-8.6392849929307902E-3</v>
      </c>
      <c r="L141" s="14">
        <v>75</v>
      </c>
      <c r="M141" s="2"/>
    </row>
    <row r="142" spans="1:13" x14ac:dyDescent="0.2">
      <c r="A142" s="7" t="s">
        <v>137</v>
      </c>
      <c r="B142" s="8"/>
      <c r="C142" s="9">
        <v>9242</v>
      </c>
      <c r="D142" s="10">
        <v>9037</v>
      </c>
      <c r="E142" s="10">
        <v>8645</v>
      </c>
      <c r="F142" s="10">
        <v>8640.1700999999994</v>
      </c>
      <c r="G142" s="10">
        <v>5146</v>
      </c>
      <c r="H142" s="10">
        <v>4882.6459000000004</v>
      </c>
      <c r="I142" s="11"/>
      <c r="J142" s="12">
        <f t="shared" si="6"/>
        <v>-263.35409999999956</v>
      </c>
      <c r="K142" s="13">
        <f t="shared" si="7"/>
        <v>-5.1176467158958329E-2</v>
      </c>
      <c r="L142" s="14">
        <v>78</v>
      </c>
      <c r="M142" s="2"/>
    </row>
    <row r="143" spans="1:13" x14ac:dyDescent="0.2">
      <c r="A143" s="7" t="s">
        <v>138</v>
      </c>
      <c r="B143" s="8"/>
      <c r="C143" s="9">
        <v>11728</v>
      </c>
      <c r="D143" s="10">
        <v>11313</v>
      </c>
      <c r="E143" s="10">
        <v>10844</v>
      </c>
      <c r="F143" s="10">
        <v>10883.465099999999</v>
      </c>
      <c r="G143" s="10">
        <v>6810</v>
      </c>
      <c r="H143" s="10">
        <v>6667.268</v>
      </c>
      <c r="I143" s="11"/>
      <c r="J143" s="12">
        <f t="shared" si="6"/>
        <v>-142.73199999999997</v>
      </c>
      <c r="K143" s="13">
        <f t="shared" si="7"/>
        <v>-2.0959177679882521E-2</v>
      </c>
      <c r="L143" s="14">
        <v>48</v>
      </c>
      <c r="M143" s="2"/>
    </row>
    <row r="144" spans="1:13" x14ac:dyDescent="0.2">
      <c r="A144" s="7" t="s">
        <v>139</v>
      </c>
      <c r="B144" s="8"/>
      <c r="C144" s="9">
        <v>11099</v>
      </c>
      <c r="D144" s="10">
        <v>10792</v>
      </c>
      <c r="E144" s="10">
        <v>10162</v>
      </c>
      <c r="F144" s="10">
        <v>9485.8366999999998</v>
      </c>
      <c r="G144" s="10">
        <v>3820</v>
      </c>
      <c r="H144" s="10">
        <v>4745.1333000000004</v>
      </c>
      <c r="I144" s="11"/>
      <c r="J144" s="12">
        <f t="shared" si="6"/>
        <v>925.13330000000042</v>
      </c>
      <c r="K144" s="13">
        <f t="shared" si="7"/>
        <v>0.24218149214659696</v>
      </c>
      <c r="L144" s="14">
        <v>82</v>
      </c>
      <c r="M144" s="2"/>
    </row>
    <row r="145" spans="1:13" x14ac:dyDescent="0.2">
      <c r="A145" s="7" t="s">
        <v>140</v>
      </c>
      <c r="B145" s="8"/>
      <c r="C145" s="9">
        <v>8516</v>
      </c>
      <c r="D145" s="10">
        <v>8165</v>
      </c>
      <c r="E145" s="10">
        <v>7421</v>
      </c>
      <c r="F145" s="10">
        <v>7369.0282999999999</v>
      </c>
      <c r="G145" s="10">
        <v>4054</v>
      </c>
      <c r="H145" s="10">
        <v>4144.2142999999996</v>
      </c>
      <c r="I145" s="11"/>
      <c r="J145" s="12">
        <f t="shared" si="6"/>
        <v>90.214299999999639</v>
      </c>
      <c r="K145" s="13">
        <f t="shared" si="7"/>
        <v>2.2253157375431584E-2</v>
      </c>
      <c r="L145" s="14">
        <v>99</v>
      </c>
      <c r="M145" s="2"/>
    </row>
    <row r="146" spans="1:13" x14ac:dyDescent="0.2">
      <c r="A146" s="7" t="s">
        <v>141</v>
      </c>
      <c r="B146" s="8"/>
      <c r="C146" s="9">
        <v>5876</v>
      </c>
      <c r="D146" s="10">
        <v>5805</v>
      </c>
      <c r="E146" s="10">
        <v>5692</v>
      </c>
      <c r="F146" s="10">
        <v>5660.0865999999996</v>
      </c>
      <c r="G146" s="10">
        <v>2921</v>
      </c>
      <c r="H146" s="10">
        <v>3086.2262999999998</v>
      </c>
      <c r="I146" s="11"/>
      <c r="J146" s="12">
        <f t="shared" si="6"/>
        <v>165.22629999999981</v>
      </c>
      <c r="K146" s="13">
        <f t="shared" si="7"/>
        <v>5.6564977747346736E-2</v>
      </c>
      <c r="L146" s="14">
        <v>121</v>
      </c>
      <c r="M146" s="2"/>
    </row>
    <row r="147" spans="1:13" x14ac:dyDescent="0.2">
      <c r="A147" s="7" t="s">
        <v>142</v>
      </c>
      <c r="B147" s="8"/>
      <c r="C147" s="9">
        <v>4054</v>
      </c>
      <c r="D147" s="10">
        <v>4001</v>
      </c>
      <c r="E147" s="10">
        <v>3917</v>
      </c>
      <c r="F147" s="10">
        <v>4126.8185000000003</v>
      </c>
      <c r="G147" s="10">
        <v>1846</v>
      </c>
      <c r="H147" s="10">
        <v>1953.2121</v>
      </c>
      <c r="I147" s="11"/>
      <c r="J147" s="12">
        <f t="shared" si="6"/>
        <v>107.21209999999996</v>
      </c>
      <c r="K147" s="13">
        <f t="shared" si="7"/>
        <v>5.8078060671722623E-2</v>
      </c>
      <c r="L147" s="14">
        <v>141</v>
      </c>
      <c r="M147" s="2"/>
    </row>
    <row r="148" spans="1:13" x14ac:dyDescent="0.2">
      <c r="A148" s="7" t="s">
        <v>143</v>
      </c>
      <c r="B148" s="8"/>
      <c r="C148" s="9">
        <v>17224</v>
      </c>
      <c r="D148" s="10">
        <v>15932</v>
      </c>
      <c r="E148" s="10">
        <v>15475</v>
      </c>
      <c r="F148" s="10">
        <v>15634.0762</v>
      </c>
      <c r="G148" s="10">
        <v>7744</v>
      </c>
      <c r="H148" s="10">
        <v>7890.5361999999996</v>
      </c>
      <c r="I148" s="11"/>
      <c r="J148" s="12">
        <f t="shared" si="6"/>
        <v>146.53619999999955</v>
      </c>
      <c r="K148" s="13">
        <f t="shared" si="7"/>
        <v>1.8922546487603248E-2</v>
      </c>
      <c r="L148" s="14">
        <v>31</v>
      </c>
      <c r="M148" s="2"/>
    </row>
    <row r="149" spans="1:13" x14ac:dyDescent="0.2">
      <c r="A149" s="7" t="s">
        <v>144</v>
      </c>
      <c r="B149" s="8"/>
      <c r="C149" s="9">
        <v>14192</v>
      </c>
      <c r="D149" s="10">
        <v>14577</v>
      </c>
      <c r="E149" s="10">
        <v>13838</v>
      </c>
      <c r="F149" s="10">
        <v>13629.341399999999</v>
      </c>
      <c r="G149" s="10">
        <v>7403</v>
      </c>
      <c r="H149" s="10">
        <v>7358.9458000000004</v>
      </c>
      <c r="I149" s="11"/>
      <c r="J149" s="12">
        <f t="shared" si="6"/>
        <v>-44.054199999999582</v>
      </c>
      <c r="K149" s="13">
        <f t="shared" si="7"/>
        <v>-5.9508577603673623E-3</v>
      </c>
      <c r="L149" s="14">
        <v>37</v>
      </c>
      <c r="M149" s="2"/>
    </row>
    <row r="150" spans="1:13" x14ac:dyDescent="0.2">
      <c r="A150" s="7" t="s">
        <v>145</v>
      </c>
      <c r="B150" s="8"/>
      <c r="C150" s="9">
        <v>8512</v>
      </c>
      <c r="D150" s="10">
        <v>8175</v>
      </c>
      <c r="E150" s="10">
        <v>7373</v>
      </c>
      <c r="F150" s="10">
        <v>7046.4281000000001</v>
      </c>
      <c r="G150" s="10">
        <v>4873</v>
      </c>
      <c r="H150" s="10">
        <v>4310.7658000000001</v>
      </c>
      <c r="I150" s="11"/>
      <c r="J150" s="12">
        <f t="shared" si="6"/>
        <v>-562.23419999999987</v>
      </c>
      <c r="K150" s="13">
        <f t="shared" si="7"/>
        <v>-0.11537742663656882</v>
      </c>
      <c r="L150" s="14">
        <v>96</v>
      </c>
      <c r="M150" s="2"/>
    </row>
    <row r="151" spans="1:13" x14ac:dyDescent="0.2">
      <c r="A151" s="7" t="s">
        <v>146</v>
      </c>
      <c r="B151" s="8"/>
      <c r="C151" s="9">
        <v>1466</v>
      </c>
      <c r="D151" s="10">
        <v>1535</v>
      </c>
      <c r="E151" s="10">
        <v>1375</v>
      </c>
      <c r="F151" s="10">
        <v>1411.9163000000001</v>
      </c>
      <c r="G151" s="10">
        <v>498</v>
      </c>
      <c r="H151" s="10">
        <v>528.5258</v>
      </c>
      <c r="I151" s="11"/>
      <c r="J151" s="12">
        <f t="shared" si="6"/>
        <v>30.525800000000004</v>
      </c>
      <c r="K151" s="13">
        <f t="shared" si="7"/>
        <v>6.1296787148594385E-2</v>
      </c>
      <c r="L151" s="14">
        <v>175</v>
      </c>
      <c r="M151" s="2"/>
    </row>
    <row r="152" spans="1:13" x14ac:dyDescent="0.2">
      <c r="A152" s="7" t="s">
        <v>147</v>
      </c>
      <c r="B152" s="8"/>
      <c r="C152" s="9">
        <v>24580</v>
      </c>
      <c r="D152" s="10">
        <v>23777</v>
      </c>
      <c r="E152" s="10">
        <v>23079</v>
      </c>
      <c r="F152" s="10">
        <v>23018.770499999999</v>
      </c>
      <c r="G152" s="10">
        <v>10736</v>
      </c>
      <c r="H152" s="10">
        <v>10878.898999999999</v>
      </c>
      <c r="I152" s="11"/>
      <c r="J152" s="12">
        <f t="shared" si="6"/>
        <v>142.89899999999943</v>
      </c>
      <c r="K152" s="13">
        <f t="shared" si="7"/>
        <v>1.3310264530551364E-2</v>
      </c>
      <c r="L152" s="14">
        <v>18</v>
      </c>
      <c r="M152" s="2"/>
    </row>
    <row r="153" spans="1:13" x14ac:dyDescent="0.2">
      <c r="A153" s="7" t="s">
        <v>148</v>
      </c>
      <c r="B153" s="8"/>
      <c r="C153" s="9">
        <v>9893</v>
      </c>
      <c r="D153" s="10">
        <v>9432</v>
      </c>
      <c r="E153" s="10">
        <v>8950</v>
      </c>
      <c r="F153" s="10">
        <v>8723.1226000000006</v>
      </c>
      <c r="G153" s="10">
        <v>4413</v>
      </c>
      <c r="H153" s="10">
        <v>4645.5968000000003</v>
      </c>
      <c r="I153" s="11"/>
      <c r="J153" s="12">
        <f t="shared" si="6"/>
        <v>232.59680000000026</v>
      </c>
      <c r="K153" s="13">
        <f t="shared" si="7"/>
        <v>5.2707183322003227E-2</v>
      </c>
      <c r="L153" s="14">
        <v>86</v>
      </c>
      <c r="M153" s="2"/>
    </row>
    <row r="154" spans="1:13" x14ac:dyDescent="0.2">
      <c r="A154" s="7" t="s">
        <v>149</v>
      </c>
      <c r="B154" s="8"/>
      <c r="C154" s="9">
        <v>10555</v>
      </c>
      <c r="D154" s="10">
        <v>10155</v>
      </c>
      <c r="E154" s="10">
        <v>9452</v>
      </c>
      <c r="F154" s="10">
        <v>9466.8498999999993</v>
      </c>
      <c r="G154" s="10">
        <v>3837</v>
      </c>
      <c r="H154" s="10">
        <v>4141.8959000000004</v>
      </c>
      <c r="I154" s="11"/>
      <c r="J154" s="12">
        <f t="shared" si="6"/>
        <v>304.89590000000044</v>
      </c>
      <c r="K154" s="13">
        <f t="shared" si="7"/>
        <v>7.9462053687777021E-2</v>
      </c>
      <c r="L154" s="14">
        <v>100</v>
      </c>
      <c r="M154" s="2"/>
    </row>
    <row r="155" spans="1:13" x14ac:dyDescent="0.2">
      <c r="A155" s="7" t="s">
        <v>150</v>
      </c>
      <c r="B155" s="8"/>
      <c r="C155" s="9">
        <v>5692</v>
      </c>
      <c r="D155" s="10">
        <v>5791</v>
      </c>
      <c r="E155" s="10">
        <v>5595</v>
      </c>
      <c r="F155" s="10">
        <v>5465.3540000000003</v>
      </c>
      <c r="G155" s="10">
        <v>2360</v>
      </c>
      <c r="H155" s="10">
        <v>2708.8384000000001</v>
      </c>
      <c r="I155" s="11"/>
      <c r="J155" s="12">
        <f t="shared" si="6"/>
        <v>348.83840000000009</v>
      </c>
      <c r="K155" s="13">
        <f t="shared" si="7"/>
        <v>0.14781288135593224</v>
      </c>
      <c r="L155" s="14">
        <v>130</v>
      </c>
      <c r="M155" s="2"/>
    </row>
    <row r="156" spans="1:13" x14ac:dyDescent="0.2">
      <c r="A156" s="7" t="s">
        <v>151</v>
      </c>
      <c r="B156" s="8"/>
      <c r="C156" s="9">
        <v>9454</v>
      </c>
      <c r="D156" s="10">
        <v>9186</v>
      </c>
      <c r="E156" s="10">
        <v>9810</v>
      </c>
      <c r="F156" s="10">
        <v>9682.6905999999999</v>
      </c>
      <c r="G156" s="10">
        <v>7154</v>
      </c>
      <c r="H156" s="10">
        <v>5659.9306999999999</v>
      </c>
      <c r="I156" s="11"/>
      <c r="J156" s="12">
        <f t="shared" si="6"/>
        <v>-1494.0693000000001</v>
      </c>
      <c r="K156" s="13">
        <f t="shared" si="7"/>
        <v>-0.20884390550740844</v>
      </c>
      <c r="L156" s="14">
        <v>62</v>
      </c>
      <c r="M156" s="2"/>
    </row>
    <row r="157" spans="1:13" x14ac:dyDescent="0.2">
      <c r="A157" s="7" t="s">
        <v>152</v>
      </c>
      <c r="B157" s="8"/>
      <c r="C157" s="9">
        <v>6101</v>
      </c>
      <c r="D157" s="10">
        <v>6060</v>
      </c>
      <c r="E157" s="10">
        <v>5899</v>
      </c>
      <c r="F157" s="10">
        <v>5908.2248</v>
      </c>
      <c r="G157" s="10">
        <v>3360</v>
      </c>
      <c r="H157" s="10">
        <v>3461.3523</v>
      </c>
      <c r="I157" s="11"/>
      <c r="J157" s="12">
        <f t="shared" si="6"/>
        <v>101.35230000000001</v>
      </c>
      <c r="K157" s="13">
        <f t="shared" si="7"/>
        <v>3.0164375000000004E-2</v>
      </c>
      <c r="L157" s="14">
        <v>110</v>
      </c>
      <c r="M157" s="2"/>
    </row>
    <row r="158" spans="1:13" x14ac:dyDescent="0.2">
      <c r="A158" s="7" t="s">
        <v>153</v>
      </c>
      <c r="B158" s="8"/>
      <c r="C158" s="9">
        <v>1195</v>
      </c>
      <c r="D158" s="10">
        <v>1184</v>
      </c>
      <c r="E158" s="10">
        <v>1156</v>
      </c>
      <c r="F158" s="10">
        <v>1158.3259</v>
      </c>
      <c r="G158" s="10">
        <v>549</v>
      </c>
      <c r="H158" s="10">
        <v>610.83630000000005</v>
      </c>
      <c r="I158" s="11"/>
      <c r="J158" s="12">
        <f t="shared" si="6"/>
        <v>61.836300000000051</v>
      </c>
      <c r="K158" s="13">
        <f t="shared" si="7"/>
        <v>0.11263442622950828</v>
      </c>
      <c r="L158" s="14">
        <v>172</v>
      </c>
      <c r="M158" s="2"/>
    </row>
    <row r="159" spans="1:13" x14ac:dyDescent="0.2">
      <c r="A159" s="7" t="s">
        <v>154</v>
      </c>
      <c r="B159" s="8"/>
      <c r="C159" s="9">
        <v>14853</v>
      </c>
      <c r="D159" s="10">
        <v>14295</v>
      </c>
      <c r="E159" s="10">
        <v>13434</v>
      </c>
      <c r="F159" s="10">
        <v>13325.3658</v>
      </c>
      <c r="G159" s="10">
        <v>7393</v>
      </c>
      <c r="H159" s="10">
        <v>7292.3352000000004</v>
      </c>
      <c r="I159" s="11"/>
      <c r="J159" s="12">
        <f t="shared" si="6"/>
        <v>-100.66479999999956</v>
      </c>
      <c r="K159" s="13">
        <f t="shared" si="7"/>
        <v>-1.3616231570404378E-2</v>
      </c>
      <c r="L159" s="14">
        <v>38</v>
      </c>
      <c r="M159" s="2"/>
    </row>
    <row r="160" spans="1:13" x14ac:dyDescent="0.2">
      <c r="A160" s="7" t="s">
        <v>155</v>
      </c>
      <c r="B160" s="8"/>
      <c r="C160" s="9">
        <v>27712</v>
      </c>
      <c r="D160" s="10">
        <v>27178</v>
      </c>
      <c r="E160" s="10">
        <v>25646</v>
      </c>
      <c r="F160" s="10">
        <v>24483.878000000001</v>
      </c>
      <c r="G160" s="10">
        <v>11463</v>
      </c>
      <c r="H160" s="10">
        <v>13380.078600000001</v>
      </c>
      <c r="I160" s="11"/>
      <c r="J160" s="12">
        <f t="shared" si="6"/>
        <v>1917.0786000000007</v>
      </c>
      <c r="K160" s="13">
        <f t="shared" si="7"/>
        <v>0.16724056529704273</v>
      </c>
      <c r="L160" s="14">
        <v>11</v>
      </c>
      <c r="M160" s="2"/>
    </row>
    <row r="161" spans="1:13" x14ac:dyDescent="0.2">
      <c r="A161" s="7" t="s">
        <v>156</v>
      </c>
      <c r="B161" s="8"/>
      <c r="C161" s="9">
        <v>21468</v>
      </c>
      <c r="D161" s="10">
        <v>20754</v>
      </c>
      <c r="E161" s="10">
        <v>20028</v>
      </c>
      <c r="F161" s="10">
        <v>19678.270100000002</v>
      </c>
      <c r="G161" s="10">
        <v>9200</v>
      </c>
      <c r="H161" s="10">
        <v>9716.4372000000003</v>
      </c>
      <c r="I161" s="11"/>
      <c r="J161" s="12">
        <f t="shared" si="6"/>
        <v>516.4372000000003</v>
      </c>
      <c r="K161" s="13">
        <f t="shared" si="7"/>
        <v>5.6134478260869598E-2</v>
      </c>
      <c r="L161" s="14">
        <v>25</v>
      </c>
      <c r="M161" s="2"/>
    </row>
    <row r="162" spans="1:13" x14ac:dyDescent="0.2">
      <c r="A162" s="7" t="s">
        <v>157</v>
      </c>
      <c r="B162" s="8"/>
      <c r="C162" s="9">
        <v>2854</v>
      </c>
      <c r="D162" s="10">
        <v>2813</v>
      </c>
      <c r="E162" s="10">
        <v>2907</v>
      </c>
      <c r="F162" s="10">
        <v>2769.6232</v>
      </c>
      <c r="G162" s="10">
        <v>2120</v>
      </c>
      <c r="H162" s="10">
        <v>1538.8644999999999</v>
      </c>
      <c r="I162" s="11"/>
      <c r="J162" s="12">
        <f t="shared" ref="J162:J222" si="11">IF(AND(G162=0,G162=0),"",H162-G162)</f>
        <v>-581.13550000000009</v>
      </c>
      <c r="K162" s="13">
        <f t="shared" ref="K162:K222" si="12">IFERROR(J162/G162,"")</f>
        <v>-0.27412051886792455</v>
      </c>
      <c r="L162" s="14">
        <v>154</v>
      </c>
      <c r="M162" s="2"/>
    </row>
    <row r="163" spans="1:13" x14ac:dyDescent="0.2">
      <c r="A163" s="7" t="s">
        <v>158</v>
      </c>
      <c r="B163" s="8"/>
      <c r="C163" s="9">
        <v>11952</v>
      </c>
      <c r="D163" s="10">
        <v>11385</v>
      </c>
      <c r="E163" s="10">
        <v>10567</v>
      </c>
      <c r="F163" s="10">
        <v>10094.330599999999</v>
      </c>
      <c r="G163" s="10">
        <v>6696</v>
      </c>
      <c r="H163" s="10">
        <v>6619.6578</v>
      </c>
      <c r="I163" s="11"/>
      <c r="J163" s="12">
        <f t="shared" si="11"/>
        <v>-76.342200000000048</v>
      </c>
      <c r="K163" s="13">
        <f t="shared" si="12"/>
        <v>-1.1401164874551978E-2</v>
      </c>
      <c r="L163" s="14">
        <v>50</v>
      </c>
      <c r="M163" s="2"/>
    </row>
    <row r="164" spans="1:13" x14ac:dyDescent="0.2">
      <c r="A164" s="7" t="s">
        <v>159</v>
      </c>
      <c r="B164" s="8"/>
      <c r="C164" s="9">
        <v>7343</v>
      </c>
      <c r="D164" s="10">
        <v>7147</v>
      </c>
      <c r="E164" s="10">
        <v>6761</v>
      </c>
      <c r="F164" s="10">
        <v>6419.2043000000003</v>
      </c>
      <c r="G164" s="10">
        <v>4051</v>
      </c>
      <c r="H164" s="10">
        <v>4328.0811999999996</v>
      </c>
      <c r="I164" s="11"/>
      <c r="J164" s="12">
        <f t="shared" si="11"/>
        <v>277.08119999999963</v>
      </c>
      <c r="K164" s="13">
        <f t="shared" si="12"/>
        <v>6.8398222661071248E-2</v>
      </c>
      <c r="L164" s="14">
        <v>94</v>
      </c>
      <c r="M164" s="2"/>
    </row>
    <row r="165" spans="1:13" x14ac:dyDescent="0.2">
      <c r="A165" s="7" t="s">
        <v>160</v>
      </c>
      <c r="B165" s="8"/>
      <c r="C165" s="9">
        <v>7862</v>
      </c>
      <c r="D165" s="10">
        <v>7894</v>
      </c>
      <c r="E165" s="10">
        <v>7630</v>
      </c>
      <c r="F165" s="10">
        <v>6989.4346999999998</v>
      </c>
      <c r="G165" s="10">
        <v>5290</v>
      </c>
      <c r="H165" s="10">
        <v>4758.9481999999998</v>
      </c>
      <c r="I165" s="11"/>
      <c r="J165" s="12">
        <f t="shared" si="11"/>
        <v>-531.05180000000018</v>
      </c>
      <c r="K165" s="13">
        <f t="shared" si="12"/>
        <v>-0.10038786389413992</v>
      </c>
      <c r="L165" s="14">
        <v>80</v>
      </c>
      <c r="M165" s="2"/>
    </row>
    <row r="166" spans="1:13" x14ac:dyDescent="0.2">
      <c r="A166" s="7" t="s">
        <v>161</v>
      </c>
      <c r="B166" s="8"/>
      <c r="C166" s="9">
        <v>29412</v>
      </c>
      <c r="D166" s="10">
        <v>28810</v>
      </c>
      <c r="E166" s="10">
        <v>27940</v>
      </c>
      <c r="F166" s="10">
        <v>27638.130799999999</v>
      </c>
      <c r="G166" s="10">
        <v>17597</v>
      </c>
      <c r="H166" s="10">
        <v>17627.159899999999</v>
      </c>
      <c r="I166" s="11"/>
      <c r="J166" s="12">
        <f t="shared" si="11"/>
        <v>30.159899999998743</v>
      </c>
      <c r="K166" s="13">
        <f t="shared" si="12"/>
        <v>1.7139228277546594E-3</v>
      </c>
      <c r="L166" s="14">
        <v>6</v>
      </c>
      <c r="M166" s="2"/>
    </row>
    <row r="167" spans="1:13" x14ac:dyDescent="0.2">
      <c r="A167" s="7" t="s">
        <v>162</v>
      </c>
      <c r="B167" s="8"/>
      <c r="C167" s="9">
        <v>7127</v>
      </c>
      <c r="D167" s="10">
        <v>7090</v>
      </c>
      <c r="E167" s="10">
        <v>6768</v>
      </c>
      <c r="F167" s="10">
        <v>6813.8895000000002</v>
      </c>
      <c r="G167" s="10">
        <v>4043</v>
      </c>
      <c r="H167" s="10">
        <v>4304.9584999999997</v>
      </c>
      <c r="I167" s="11"/>
      <c r="J167" s="12">
        <f t="shared" si="11"/>
        <v>261.95849999999973</v>
      </c>
      <c r="K167" s="13">
        <f t="shared" si="12"/>
        <v>6.4793099183774364E-2</v>
      </c>
      <c r="L167" s="14">
        <v>97</v>
      </c>
      <c r="M167" s="2"/>
    </row>
    <row r="168" spans="1:13" x14ac:dyDescent="0.2">
      <c r="A168" s="7" t="s">
        <v>163</v>
      </c>
      <c r="B168" s="8"/>
      <c r="C168" s="9">
        <v>5742</v>
      </c>
      <c r="D168" s="10">
        <v>5695</v>
      </c>
      <c r="E168" s="10">
        <v>5341</v>
      </c>
      <c r="F168" s="10">
        <v>5349.5369000000001</v>
      </c>
      <c r="G168" s="10">
        <v>2826</v>
      </c>
      <c r="H168" s="10">
        <v>2890.1333</v>
      </c>
      <c r="I168" s="11"/>
      <c r="J168" s="12">
        <f t="shared" si="11"/>
        <v>64.133299999999963</v>
      </c>
      <c r="K168" s="13">
        <f t="shared" si="12"/>
        <v>2.2694019815994323E-2</v>
      </c>
      <c r="L168" s="14">
        <v>127</v>
      </c>
      <c r="M168" s="2"/>
    </row>
    <row r="169" spans="1:13" x14ac:dyDescent="0.2">
      <c r="A169" s="7" t="s">
        <v>164</v>
      </c>
      <c r="B169" s="8"/>
      <c r="C169" s="9">
        <v>6413</v>
      </c>
      <c r="D169" s="10">
        <v>6165</v>
      </c>
      <c r="E169" s="10">
        <v>5744</v>
      </c>
      <c r="F169" s="10">
        <v>5725.6648999999998</v>
      </c>
      <c r="G169" s="10">
        <v>3072</v>
      </c>
      <c r="H169" s="10">
        <v>3315.5639000000001</v>
      </c>
      <c r="I169" s="11"/>
      <c r="J169" s="12">
        <f t="shared" si="11"/>
        <v>243.5639000000001</v>
      </c>
      <c r="K169" s="13">
        <f t="shared" si="12"/>
        <v>7.9285123697916696E-2</v>
      </c>
      <c r="L169" s="14">
        <v>113</v>
      </c>
      <c r="M169" s="2"/>
    </row>
    <row r="170" spans="1:13" x14ac:dyDescent="0.2">
      <c r="A170" s="7" t="s">
        <v>165</v>
      </c>
      <c r="B170" s="8"/>
      <c r="C170" s="9">
        <v>8664</v>
      </c>
      <c r="D170" s="10">
        <v>8439</v>
      </c>
      <c r="E170" s="10">
        <v>8168</v>
      </c>
      <c r="F170" s="10">
        <v>8011.7250999999997</v>
      </c>
      <c r="G170" s="10">
        <v>4583</v>
      </c>
      <c r="H170" s="10">
        <v>4664.0533999999998</v>
      </c>
      <c r="I170" s="11"/>
      <c r="J170" s="12">
        <f t="shared" si="11"/>
        <v>81.053399999999783</v>
      </c>
      <c r="K170" s="13">
        <f t="shared" si="12"/>
        <v>1.7685664411957187E-2</v>
      </c>
      <c r="L170" s="14">
        <v>84</v>
      </c>
      <c r="M170" s="2"/>
    </row>
    <row r="171" spans="1:13" x14ac:dyDescent="0.2">
      <c r="A171" s="7" t="s">
        <v>166</v>
      </c>
      <c r="B171" s="8"/>
      <c r="C171" s="9">
        <v>4441</v>
      </c>
      <c r="D171" s="10">
        <v>4349</v>
      </c>
      <c r="E171" s="10">
        <v>4225</v>
      </c>
      <c r="F171" s="10">
        <v>4180.2286000000004</v>
      </c>
      <c r="G171" s="10">
        <v>2270</v>
      </c>
      <c r="H171" s="10">
        <v>2322.7042999999999</v>
      </c>
      <c r="I171" s="11"/>
      <c r="J171" s="12">
        <f t="shared" si="11"/>
        <v>52.704299999999876</v>
      </c>
      <c r="K171" s="13">
        <f t="shared" si="12"/>
        <v>2.3217753303964701E-2</v>
      </c>
      <c r="L171" s="14">
        <v>135</v>
      </c>
      <c r="M171" s="2"/>
    </row>
    <row r="172" spans="1:13" x14ac:dyDescent="0.2">
      <c r="A172" s="7" t="s">
        <v>167</v>
      </c>
      <c r="B172" s="8"/>
      <c r="C172" s="9">
        <v>11820</v>
      </c>
      <c r="D172" s="10">
        <v>11400</v>
      </c>
      <c r="E172" s="10">
        <v>10939</v>
      </c>
      <c r="F172" s="10">
        <v>10698.8632</v>
      </c>
      <c r="G172" s="10">
        <v>6070</v>
      </c>
      <c r="H172" s="10">
        <v>6022.9966000000004</v>
      </c>
      <c r="I172" s="11"/>
      <c r="J172" s="12">
        <f t="shared" si="11"/>
        <v>-47.003399999999601</v>
      </c>
      <c r="K172" s="13">
        <f t="shared" si="12"/>
        <v>-7.7435584843491929E-3</v>
      </c>
      <c r="L172" s="14">
        <v>59</v>
      </c>
      <c r="M172" s="2"/>
    </row>
    <row r="173" spans="1:13" x14ac:dyDescent="0.2">
      <c r="A173" s="7" t="s">
        <v>168</v>
      </c>
      <c r="B173" s="8"/>
      <c r="C173" s="9">
        <v>11010</v>
      </c>
      <c r="D173" s="10">
        <v>11084</v>
      </c>
      <c r="E173" s="10">
        <v>10937</v>
      </c>
      <c r="F173" s="10">
        <v>11098.8253</v>
      </c>
      <c r="G173" s="10">
        <v>5164</v>
      </c>
      <c r="H173" s="10">
        <v>5523.3496999999998</v>
      </c>
      <c r="I173" s="11"/>
      <c r="J173" s="12">
        <f t="shared" si="11"/>
        <v>359.34969999999976</v>
      </c>
      <c r="K173" s="13">
        <f t="shared" si="12"/>
        <v>6.9587470952749753E-2</v>
      </c>
      <c r="L173" s="14">
        <v>66</v>
      </c>
      <c r="M173" s="2"/>
    </row>
    <row r="174" spans="1:13" s="4" customFormat="1" x14ac:dyDescent="0.2">
      <c r="A174" s="7" t="s">
        <v>169</v>
      </c>
      <c r="B174" s="8"/>
      <c r="C174" s="9">
        <v>466</v>
      </c>
      <c r="D174" s="10">
        <v>504</v>
      </c>
      <c r="E174" s="10">
        <v>543</v>
      </c>
      <c r="F174" s="10">
        <v>780.06629999999996</v>
      </c>
      <c r="G174" s="10">
        <v>410</v>
      </c>
      <c r="H174" s="10">
        <v>1023.6650999999999</v>
      </c>
      <c r="I174" s="11"/>
      <c r="J174" s="12"/>
      <c r="K174" s="13"/>
      <c r="L174" s="22"/>
      <c r="M174" s="2"/>
    </row>
    <row r="175" spans="1:13" x14ac:dyDescent="0.2">
      <c r="A175" s="15" t="s">
        <v>170</v>
      </c>
      <c r="B175" s="8"/>
      <c r="C175" s="16">
        <f t="shared" ref="C175" si="13">SUM(C139:C174)</f>
        <v>358305</v>
      </c>
      <c r="D175" s="17">
        <f t="shared" ref="D175:E175" si="14">SUM(D139:D174)</f>
        <v>349112</v>
      </c>
      <c r="E175" s="17">
        <f t="shared" si="14"/>
        <v>334451</v>
      </c>
      <c r="F175" s="17">
        <f>SUM(F139:F174)</f>
        <v>328842.42809999996</v>
      </c>
      <c r="G175" s="17">
        <f>SUM(G139:G174)</f>
        <v>179758</v>
      </c>
      <c r="H175" s="17">
        <v>182832.74320000003</v>
      </c>
      <c r="I175" s="18"/>
      <c r="J175" s="19">
        <f t="shared" si="11"/>
        <v>3074.7432000000263</v>
      </c>
      <c r="K175" s="20">
        <f t="shared" si="12"/>
        <v>1.7104903258825899E-2</v>
      </c>
      <c r="L175" s="21"/>
      <c r="M175" s="2"/>
    </row>
    <row r="176" spans="1:13" ht="3" customHeight="1" x14ac:dyDescent="0.2">
      <c r="A176" s="42" t="str">
        <f>IF(AND(G176=0,G176=0),"",H176-G176)</f>
        <v/>
      </c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4"/>
      <c r="M176" s="2"/>
    </row>
    <row r="177" spans="1:13" x14ac:dyDescent="0.2">
      <c r="A177" s="7" t="s">
        <v>171</v>
      </c>
      <c r="B177" s="8"/>
      <c r="C177" s="9">
        <v>4629</v>
      </c>
      <c r="D177" s="10">
        <v>4378</v>
      </c>
      <c r="E177" s="10">
        <v>4072</v>
      </c>
      <c r="F177" s="10">
        <v>4460.3602000000001</v>
      </c>
      <c r="G177" s="10">
        <v>3184</v>
      </c>
      <c r="H177" s="10">
        <v>2636.3573999999999</v>
      </c>
      <c r="I177" s="11"/>
      <c r="J177" s="12">
        <f t="shared" si="11"/>
        <v>-547.64260000000013</v>
      </c>
      <c r="K177" s="13">
        <f t="shared" si="12"/>
        <v>-0.17199830402010055</v>
      </c>
      <c r="L177" s="14">
        <v>132</v>
      </c>
      <c r="M177" s="2"/>
    </row>
    <row r="178" spans="1:13" x14ac:dyDescent="0.2">
      <c r="A178" s="7" t="s">
        <v>172</v>
      </c>
      <c r="B178" s="8"/>
      <c r="C178" s="9">
        <v>914</v>
      </c>
      <c r="D178" s="10">
        <v>883</v>
      </c>
      <c r="E178" s="10">
        <v>828</v>
      </c>
      <c r="F178" s="10">
        <v>764.10329999999999</v>
      </c>
      <c r="G178" s="10">
        <v>335</v>
      </c>
      <c r="H178" s="10">
        <v>314.30250000000001</v>
      </c>
      <c r="I178" s="11"/>
      <c r="J178" s="12">
        <f t="shared" si="11"/>
        <v>-20.697499999999991</v>
      </c>
      <c r="K178" s="13">
        <f t="shared" si="12"/>
        <v>-6.1783582089552209E-2</v>
      </c>
      <c r="L178" s="14">
        <v>182</v>
      </c>
      <c r="M178" s="2"/>
    </row>
    <row r="179" spans="1:13" x14ac:dyDescent="0.2">
      <c r="A179" s="7" t="s">
        <v>173</v>
      </c>
      <c r="B179" s="8"/>
      <c r="C179" s="9">
        <v>7016</v>
      </c>
      <c r="D179" s="10">
        <v>6527</v>
      </c>
      <c r="E179" s="10">
        <v>5928</v>
      </c>
      <c r="F179" s="10">
        <v>5736.4688000000006</v>
      </c>
      <c r="G179" s="10">
        <v>3315</v>
      </c>
      <c r="H179" s="10">
        <v>3100.7478999999998</v>
      </c>
      <c r="I179" s="11"/>
      <c r="J179" s="12">
        <f t="shared" si="11"/>
        <v>-214.25210000000015</v>
      </c>
      <c r="K179" s="13">
        <f t="shared" si="12"/>
        <v>-6.463110105580698E-2</v>
      </c>
      <c r="L179" s="14">
        <v>120</v>
      </c>
      <c r="M179" s="2"/>
    </row>
    <row r="180" spans="1:13" x14ac:dyDescent="0.2">
      <c r="A180" s="7" t="s">
        <v>174</v>
      </c>
      <c r="B180" s="8"/>
      <c r="C180" s="9">
        <v>7299</v>
      </c>
      <c r="D180" s="10">
        <v>6942</v>
      </c>
      <c r="E180" s="10">
        <v>6435</v>
      </c>
      <c r="F180" s="10">
        <v>6146.0933000000005</v>
      </c>
      <c r="G180" s="10">
        <v>3557</v>
      </c>
      <c r="H180" s="10">
        <v>3147.3101999999999</v>
      </c>
      <c r="I180" s="11"/>
      <c r="J180" s="12">
        <f t="shared" si="11"/>
        <v>-409.6898000000001</v>
      </c>
      <c r="K180" s="13">
        <f t="shared" si="12"/>
        <v>-0.11517846499859435</v>
      </c>
      <c r="L180" s="14">
        <v>116</v>
      </c>
      <c r="M180" s="2"/>
    </row>
    <row r="181" spans="1:13" x14ac:dyDescent="0.2">
      <c r="A181" s="7" t="s">
        <v>175</v>
      </c>
      <c r="B181" s="8"/>
      <c r="C181" s="9">
        <v>7702</v>
      </c>
      <c r="D181" s="10">
        <v>7346</v>
      </c>
      <c r="E181" s="10">
        <v>6700</v>
      </c>
      <c r="F181" s="10">
        <v>6411.2520000000004</v>
      </c>
      <c r="G181" s="10">
        <v>3897</v>
      </c>
      <c r="H181" s="10">
        <v>3316.1955000000003</v>
      </c>
      <c r="I181" s="11"/>
      <c r="J181" s="12">
        <f t="shared" si="11"/>
        <v>-580.80449999999973</v>
      </c>
      <c r="K181" s="13">
        <f t="shared" si="12"/>
        <v>-0.14903887605850646</v>
      </c>
      <c r="L181" s="14">
        <v>112</v>
      </c>
      <c r="M181" s="2"/>
    </row>
    <row r="182" spans="1:13" x14ac:dyDescent="0.2">
      <c r="A182" s="7" t="s">
        <v>176</v>
      </c>
      <c r="B182" s="8"/>
      <c r="C182" s="9">
        <v>4169</v>
      </c>
      <c r="D182" s="10">
        <v>3976</v>
      </c>
      <c r="E182" s="10">
        <v>3661</v>
      </c>
      <c r="F182" s="10">
        <v>3569.9113000000002</v>
      </c>
      <c r="G182" s="10">
        <v>2083</v>
      </c>
      <c r="H182" s="10">
        <v>1785.5907999999999</v>
      </c>
      <c r="I182" s="11"/>
      <c r="J182" s="12">
        <f t="shared" si="11"/>
        <v>-297.40920000000006</v>
      </c>
      <c r="K182" s="13">
        <f t="shared" si="12"/>
        <v>-0.1427792606817091</v>
      </c>
      <c r="L182" s="14">
        <v>149</v>
      </c>
      <c r="M182" s="2"/>
    </row>
    <row r="183" spans="1:13" x14ac:dyDescent="0.2">
      <c r="A183" s="7" t="s">
        <v>177</v>
      </c>
      <c r="B183" s="8"/>
      <c r="C183" s="9">
        <v>3450</v>
      </c>
      <c r="D183" s="10">
        <v>3412</v>
      </c>
      <c r="E183" s="10">
        <v>3119</v>
      </c>
      <c r="F183" s="10">
        <v>3017.0981000000002</v>
      </c>
      <c r="G183" s="10">
        <v>1821</v>
      </c>
      <c r="H183" s="10">
        <v>1553.3805</v>
      </c>
      <c r="I183" s="11"/>
      <c r="J183" s="12">
        <f t="shared" si="11"/>
        <v>-267.61950000000002</v>
      </c>
      <c r="K183" s="13">
        <f t="shared" si="12"/>
        <v>-0.14696293245469524</v>
      </c>
      <c r="L183" s="14">
        <v>153</v>
      </c>
      <c r="M183" s="2"/>
    </row>
    <row r="184" spans="1:13" x14ac:dyDescent="0.2">
      <c r="A184" s="7" t="s">
        <v>178</v>
      </c>
      <c r="B184" s="8"/>
      <c r="C184" s="9">
        <v>9378</v>
      </c>
      <c r="D184" s="10">
        <v>9136</v>
      </c>
      <c r="E184" s="10">
        <v>8340</v>
      </c>
      <c r="F184" s="10">
        <v>7876.7672000000002</v>
      </c>
      <c r="G184" s="10">
        <v>5209</v>
      </c>
      <c r="H184" s="10">
        <v>4749.9778999999999</v>
      </c>
      <c r="I184" s="11"/>
      <c r="J184" s="12">
        <f t="shared" si="11"/>
        <v>-459.02210000000014</v>
      </c>
      <c r="K184" s="13">
        <f t="shared" si="12"/>
        <v>-8.8120963716644296E-2</v>
      </c>
      <c r="L184" s="14">
        <v>81</v>
      </c>
      <c r="M184" s="2"/>
    </row>
    <row r="185" spans="1:13" x14ac:dyDescent="0.2">
      <c r="A185" s="7" t="s">
        <v>179</v>
      </c>
      <c r="B185" s="8"/>
      <c r="C185" s="9">
        <v>1315</v>
      </c>
      <c r="D185" s="10">
        <v>1114</v>
      </c>
      <c r="E185" s="10">
        <v>944</v>
      </c>
      <c r="F185" s="10">
        <v>970.86770000000001</v>
      </c>
      <c r="G185" s="10">
        <v>536</v>
      </c>
      <c r="H185" s="10">
        <v>508.20179999999999</v>
      </c>
      <c r="I185" s="11"/>
      <c r="J185" s="12">
        <f t="shared" si="11"/>
        <v>-27.798200000000008</v>
      </c>
      <c r="K185" s="13">
        <f t="shared" si="12"/>
        <v>-5.1862313432835837E-2</v>
      </c>
      <c r="L185" s="14">
        <v>176</v>
      </c>
      <c r="M185" s="2"/>
    </row>
    <row r="186" spans="1:13" x14ac:dyDescent="0.2">
      <c r="A186" s="7" t="s">
        <v>180</v>
      </c>
      <c r="B186" s="8"/>
      <c r="C186" s="9">
        <v>355</v>
      </c>
      <c r="D186" s="10">
        <v>298</v>
      </c>
      <c r="E186" s="10">
        <v>289</v>
      </c>
      <c r="F186" s="10">
        <v>276.79969999999997</v>
      </c>
      <c r="G186" s="10">
        <v>132</v>
      </c>
      <c r="H186" s="10">
        <v>133.5624</v>
      </c>
      <c r="I186" s="11"/>
      <c r="J186" s="12">
        <f t="shared" si="11"/>
        <v>1.5623999999999967</v>
      </c>
      <c r="K186" s="13">
        <f t="shared" si="12"/>
        <v>1.1836363636363612E-2</v>
      </c>
      <c r="L186" s="14">
        <v>188</v>
      </c>
      <c r="M186" s="2"/>
    </row>
    <row r="187" spans="1:13" x14ac:dyDescent="0.2">
      <c r="A187" s="7" t="s">
        <v>181</v>
      </c>
      <c r="B187" s="8"/>
      <c r="C187" s="9">
        <v>515</v>
      </c>
      <c r="D187" s="10">
        <v>486</v>
      </c>
      <c r="E187" s="10">
        <v>448</v>
      </c>
      <c r="F187" s="10">
        <v>450.5421</v>
      </c>
      <c r="G187" s="10">
        <v>209</v>
      </c>
      <c r="H187" s="10">
        <v>216.50960000000001</v>
      </c>
      <c r="I187" s="11"/>
      <c r="J187" s="12">
        <f t="shared" si="11"/>
        <v>7.509600000000006</v>
      </c>
      <c r="K187" s="13">
        <f t="shared" si="12"/>
        <v>3.5931100478468932E-2</v>
      </c>
      <c r="L187" s="14">
        <v>185</v>
      </c>
      <c r="M187" s="2"/>
    </row>
    <row r="188" spans="1:13" x14ac:dyDescent="0.2">
      <c r="A188" s="7" t="s">
        <v>182</v>
      </c>
      <c r="B188" s="8"/>
      <c r="C188" s="9">
        <v>1436</v>
      </c>
      <c r="D188" s="10">
        <v>1349</v>
      </c>
      <c r="E188" s="10">
        <v>1183</v>
      </c>
      <c r="F188" s="10">
        <v>1155.2194</v>
      </c>
      <c r="G188" s="10">
        <v>759</v>
      </c>
      <c r="H188" s="10">
        <v>718.91079999999999</v>
      </c>
      <c r="I188" s="11"/>
      <c r="J188" s="12">
        <f t="shared" si="11"/>
        <v>-40.089200000000005</v>
      </c>
      <c r="K188" s="13">
        <f t="shared" si="12"/>
        <v>-5.2818445322793159E-2</v>
      </c>
      <c r="L188" s="14">
        <v>170</v>
      </c>
      <c r="M188" s="2"/>
    </row>
    <row r="189" spans="1:13" x14ac:dyDescent="0.2">
      <c r="A189" s="7" t="s">
        <v>183</v>
      </c>
      <c r="B189" s="8"/>
      <c r="C189" s="9">
        <v>3592</v>
      </c>
      <c r="D189" s="10">
        <v>3397</v>
      </c>
      <c r="E189" s="10">
        <v>3065</v>
      </c>
      <c r="F189" s="10">
        <v>2968.7615999999998</v>
      </c>
      <c r="G189" s="10">
        <v>1833</v>
      </c>
      <c r="H189" s="10">
        <v>1762.4043999999999</v>
      </c>
      <c r="I189" s="11"/>
      <c r="J189" s="12">
        <f t="shared" si="11"/>
        <v>-70.595600000000104</v>
      </c>
      <c r="K189" s="13">
        <f t="shared" si="12"/>
        <v>-3.8513693398799842E-2</v>
      </c>
      <c r="L189" s="14">
        <v>150</v>
      </c>
      <c r="M189" s="2"/>
    </row>
    <row r="190" spans="1:13" x14ac:dyDescent="0.2">
      <c r="A190" s="7" t="s">
        <v>184</v>
      </c>
      <c r="B190" s="8"/>
      <c r="C190" s="9">
        <v>4385</v>
      </c>
      <c r="D190" s="10">
        <v>4217</v>
      </c>
      <c r="E190" s="10">
        <v>3931</v>
      </c>
      <c r="F190" s="10">
        <v>3809.8735000000001</v>
      </c>
      <c r="G190" s="10">
        <v>1982</v>
      </c>
      <c r="H190" s="10">
        <v>1963.8995</v>
      </c>
      <c r="I190" s="11"/>
      <c r="J190" s="12">
        <f t="shared" si="11"/>
        <v>-18.100500000000011</v>
      </c>
      <c r="K190" s="13">
        <f t="shared" si="12"/>
        <v>-9.1324419778002069E-3</v>
      </c>
      <c r="L190" s="14">
        <v>140</v>
      </c>
      <c r="M190" s="2"/>
    </row>
    <row r="191" spans="1:13" x14ac:dyDescent="0.2">
      <c r="A191" s="7" t="s">
        <v>185</v>
      </c>
      <c r="B191" s="8"/>
      <c r="C191" s="9">
        <v>4431</v>
      </c>
      <c r="D191" s="10">
        <v>4212</v>
      </c>
      <c r="E191" s="10">
        <v>3821</v>
      </c>
      <c r="F191" s="10">
        <v>3653.5630000000001</v>
      </c>
      <c r="G191" s="10">
        <v>1965</v>
      </c>
      <c r="H191" s="10">
        <v>1822.2112999999999</v>
      </c>
      <c r="I191" s="11"/>
      <c r="J191" s="12">
        <f t="shared" si="11"/>
        <v>-142.78870000000006</v>
      </c>
      <c r="K191" s="13">
        <f t="shared" si="12"/>
        <v>-7.2666005089058558E-2</v>
      </c>
      <c r="L191" s="14">
        <v>146</v>
      </c>
      <c r="M191" s="2"/>
    </row>
    <row r="192" spans="1:13" x14ac:dyDescent="0.2">
      <c r="A192" s="7" t="s">
        <v>186</v>
      </c>
      <c r="B192" s="8"/>
      <c r="C192" s="9">
        <v>1659</v>
      </c>
      <c r="D192" s="10">
        <v>1619</v>
      </c>
      <c r="E192" s="10">
        <v>1537</v>
      </c>
      <c r="F192" s="10">
        <v>1529.7537</v>
      </c>
      <c r="G192" s="10">
        <v>705</v>
      </c>
      <c r="H192" s="10">
        <v>680.26030000000003</v>
      </c>
      <c r="I192" s="11"/>
      <c r="J192" s="12">
        <f t="shared" si="11"/>
        <v>-24.739699999999971</v>
      </c>
      <c r="K192" s="13">
        <f t="shared" si="12"/>
        <v>-3.509177304964535E-2</v>
      </c>
      <c r="L192" s="14">
        <v>171</v>
      </c>
      <c r="M192" s="2"/>
    </row>
    <row r="193" spans="1:13" x14ac:dyDescent="0.2">
      <c r="A193" s="7" t="s">
        <v>187</v>
      </c>
      <c r="B193" s="8"/>
      <c r="C193" s="9">
        <v>5411</v>
      </c>
      <c r="D193" s="10">
        <v>5325</v>
      </c>
      <c r="E193" s="10">
        <v>4898</v>
      </c>
      <c r="F193" s="10">
        <v>4816.5946999999996</v>
      </c>
      <c r="G193" s="10">
        <v>2798</v>
      </c>
      <c r="H193" s="10">
        <v>2393.0731000000001</v>
      </c>
      <c r="I193" s="11"/>
      <c r="J193" s="12">
        <f t="shared" si="11"/>
        <v>-404.92689999999993</v>
      </c>
      <c r="K193" s="13">
        <f t="shared" si="12"/>
        <v>-0.14472012151536809</v>
      </c>
      <c r="L193" s="14">
        <v>134</v>
      </c>
      <c r="M193" s="2"/>
    </row>
    <row r="194" spans="1:13" x14ac:dyDescent="0.2">
      <c r="A194" s="7" t="s">
        <v>188</v>
      </c>
      <c r="B194" s="8"/>
      <c r="C194" s="9">
        <v>4617</v>
      </c>
      <c r="D194" s="10">
        <v>4331</v>
      </c>
      <c r="E194" s="10">
        <v>3849</v>
      </c>
      <c r="F194" s="10">
        <v>3848.1853999999998</v>
      </c>
      <c r="G194" s="10">
        <v>2363</v>
      </c>
      <c r="H194" s="10">
        <v>1944.2174</v>
      </c>
      <c r="I194" s="11"/>
      <c r="J194" s="12">
        <f t="shared" si="11"/>
        <v>-418.7826</v>
      </c>
      <c r="K194" s="13">
        <f t="shared" si="12"/>
        <v>-0.17722496826068557</v>
      </c>
      <c r="L194" s="14">
        <v>142</v>
      </c>
      <c r="M194" s="2"/>
    </row>
    <row r="195" spans="1:13" x14ac:dyDescent="0.2">
      <c r="A195" s="7" t="s">
        <v>189</v>
      </c>
      <c r="B195" s="8"/>
      <c r="C195" s="9">
        <v>6163</v>
      </c>
      <c r="D195" s="10">
        <v>6004</v>
      </c>
      <c r="E195" s="10">
        <v>5411</v>
      </c>
      <c r="F195" s="10">
        <v>5326.3905999999997</v>
      </c>
      <c r="G195" s="10">
        <v>3100</v>
      </c>
      <c r="H195" s="10">
        <v>2809.0625</v>
      </c>
      <c r="I195" s="11"/>
      <c r="J195" s="12">
        <f t="shared" si="11"/>
        <v>-290.9375</v>
      </c>
      <c r="K195" s="13">
        <f t="shared" si="12"/>
        <v>-9.3850806451612909E-2</v>
      </c>
      <c r="L195" s="14">
        <v>128</v>
      </c>
      <c r="M195" s="2"/>
    </row>
    <row r="196" spans="1:13" x14ac:dyDescent="0.2">
      <c r="A196" s="7" t="s">
        <v>190</v>
      </c>
      <c r="B196" s="8"/>
      <c r="C196" s="9">
        <v>11378</v>
      </c>
      <c r="D196" s="10">
        <v>11266</v>
      </c>
      <c r="E196" s="10">
        <v>10873</v>
      </c>
      <c r="F196" s="10">
        <v>10744.2898</v>
      </c>
      <c r="G196" s="10">
        <v>6350</v>
      </c>
      <c r="H196" s="10">
        <v>6569.3275999999996</v>
      </c>
      <c r="I196" s="11"/>
      <c r="J196" s="12">
        <f t="shared" si="11"/>
        <v>219.32759999999962</v>
      </c>
      <c r="K196" s="13">
        <f t="shared" si="12"/>
        <v>3.4539779527558996E-2</v>
      </c>
      <c r="L196" s="14">
        <v>51</v>
      </c>
      <c r="M196" s="2"/>
    </row>
    <row r="197" spans="1:13" x14ac:dyDescent="0.2">
      <c r="A197" s="7" t="s">
        <v>191</v>
      </c>
      <c r="B197" s="8"/>
      <c r="C197" s="9">
        <v>756</v>
      </c>
      <c r="D197" s="10">
        <v>699</v>
      </c>
      <c r="E197" s="10">
        <v>583</v>
      </c>
      <c r="F197" s="10">
        <v>562.43200000000002</v>
      </c>
      <c r="G197" s="10">
        <v>261</v>
      </c>
      <c r="H197" s="10">
        <v>234.4308</v>
      </c>
      <c r="I197" s="11"/>
      <c r="J197" s="12">
        <f t="shared" si="11"/>
        <v>-26.569199999999995</v>
      </c>
      <c r="K197" s="13">
        <f t="shared" si="12"/>
        <v>-0.10179770114942527</v>
      </c>
      <c r="L197" s="14">
        <v>184</v>
      </c>
      <c r="M197" s="2"/>
    </row>
    <row r="198" spans="1:13" x14ac:dyDescent="0.2">
      <c r="A198" s="7" t="s">
        <v>192</v>
      </c>
      <c r="B198" s="8"/>
      <c r="C198" s="9">
        <v>3686</v>
      </c>
      <c r="D198" s="10">
        <v>3789</v>
      </c>
      <c r="E198" s="10">
        <v>3659</v>
      </c>
      <c r="F198" s="10">
        <v>4262.1162999999997</v>
      </c>
      <c r="G198" s="10">
        <v>1979</v>
      </c>
      <c r="H198" s="10">
        <v>1921.0251000000001</v>
      </c>
      <c r="I198" s="11"/>
      <c r="J198" s="12">
        <f t="shared" si="11"/>
        <v>-57.974899999999934</v>
      </c>
      <c r="K198" s="13">
        <f t="shared" si="12"/>
        <v>-2.9295048004042413E-2</v>
      </c>
      <c r="L198" s="14">
        <v>143</v>
      </c>
      <c r="M198" s="2"/>
    </row>
    <row r="199" spans="1:13" s="4" customFormat="1" x14ac:dyDescent="0.2">
      <c r="A199" s="7" t="s">
        <v>193</v>
      </c>
      <c r="B199" s="8"/>
      <c r="C199" s="9">
        <v>279</v>
      </c>
      <c r="D199" s="10">
        <v>358</v>
      </c>
      <c r="E199" s="10">
        <v>375</v>
      </c>
      <c r="F199" s="10">
        <v>629.55629999999996</v>
      </c>
      <c r="G199" s="10">
        <v>394</v>
      </c>
      <c r="H199" s="10">
        <v>868.90680000000009</v>
      </c>
      <c r="I199" s="11"/>
      <c r="J199" s="12"/>
      <c r="K199" s="13"/>
      <c r="L199" s="22"/>
      <c r="M199" s="2"/>
    </row>
    <row r="200" spans="1:13" x14ac:dyDescent="0.2">
      <c r="A200" s="15" t="s">
        <v>194</v>
      </c>
      <c r="B200" s="8"/>
      <c r="C200" s="16">
        <f t="shared" ref="C200:F200" si="15">SUM(C177:C199)</f>
        <v>94535</v>
      </c>
      <c r="D200" s="17">
        <f t="shared" si="15"/>
        <v>91064</v>
      </c>
      <c r="E200" s="17">
        <f t="shared" si="15"/>
        <v>83949</v>
      </c>
      <c r="F200" s="17">
        <f t="shared" si="15"/>
        <v>82987</v>
      </c>
      <c r="G200" s="17">
        <f>SUM(G177:G199)</f>
        <v>48767</v>
      </c>
      <c r="H200" s="17">
        <v>45149.866099999992</v>
      </c>
      <c r="I200" s="18"/>
      <c r="J200" s="19">
        <f t="shared" si="11"/>
        <v>-3617.133900000008</v>
      </c>
      <c r="K200" s="20">
        <f t="shared" si="12"/>
        <v>-7.417175343982628E-2</v>
      </c>
      <c r="L200" s="21"/>
      <c r="M200" s="2"/>
    </row>
    <row r="201" spans="1:13" ht="3" customHeight="1" x14ac:dyDescent="0.2">
      <c r="A201" s="42" t="str">
        <f>IF(AND(G201=0,G201=0),"",H201-G201)</f>
        <v/>
      </c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4"/>
      <c r="M201" s="2"/>
    </row>
    <row r="202" spans="1:13" x14ac:dyDescent="0.2">
      <c r="A202" s="7" t="s">
        <v>195</v>
      </c>
      <c r="B202" s="8">
        <v>8</v>
      </c>
      <c r="C202" s="9"/>
      <c r="D202" s="10"/>
      <c r="E202" s="10">
        <v>2089</v>
      </c>
      <c r="F202" s="10">
        <v>5861.6799000000001</v>
      </c>
      <c r="G202" s="10">
        <v>2628</v>
      </c>
      <c r="H202" s="10">
        <v>2887.4901</v>
      </c>
      <c r="I202" s="11"/>
      <c r="J202" s="12">
        <f t="shared" si="11"/>
        <v>259.49009999999998</v>
      </c>
      <c r="K202" s="13">
        <f t="shared" si="12"/>
        <v>9.874052511415525E-2</v>
      </c>
      <c r="L202" s="14">
        <v>1</v>
      </c>
      <c r="M202" s="2"/>
    </row>
    <row r="203" spans="1:13" x14ac:dyDescent="0.2">
      <c r="A203" s="7" t="s">
        <v>196</v>
      </c>
      <c r="B203" s="8">
        <f>B$202</f>
        <v>8</v>
      </c>
      <c r="C203" s="9"/>
      <c r="D203" s="10"/>
      <c r="E203" s="10">
        <v>531</v>
      </c>
      <c r="F203" s="10">
        <v>1367.8400999999999</v>
      </c>
      <c r="G203" s="10">
        <v>475</v>
      </c>
      <c r="H203" s="10">
        <v>472.57709999999997</v>
      </c>
      <c r="I203" s="11"/>
      <c r="J203" s="12">
        <f t="shared" si="11"/>
        <v>-2.4229000000000269</v>
      </c>
      <c r="K203" s="13">
        <f t="shared" si="12"/>
        <v>-5.1008421052632143E-3</v>
      </c>
      <c r="L203" s="14">
        <v>11</v>
      </c>
      <c r="M203" s="2"/>
    </row>
    <row r="204" spans="1:13" x14ac:dyDescent="0.2">
      <c r="A204" s="7" t="s">
        <v>197</v>
      </c>
      <c r="B204" s="8">
        <f t="shared" ref="B204:B239" si="16">B$202</f>
        <v>8</v>
      </c>
      <c r="C204" s="9"/>
      <c r="D204" s="10"/>
      <c r="E204" s="10">
        <v>768</v>
      </c>
      <c r="F204" s="10">
        <v>1887.2797</v>
      </c>
      <c r="G204" s="10">
        <v>815</v>
      </c>
      <c r="H204" s="10">
        <v>912.46249999999998</v>
      </c>
      <c r="I204" s="11"/>
      <c r="J204" s="12">
        <f t="shared" si="11"/>
        <v>97.462499999999977</v>
      </c>
      <c r="K204" s="13">
        <f t="shared" si="12"/>
        <v>0.11958588957055212</v>
      </c>
      <c r="L204" s="14">
        <v>7</v>
      </c>
      <c r="M204" s="2"/>
    </row>
    <row r="205" spans="1:13" x14ac:dyDescent="0.2">
      <c r="A205" s="7" t="s">
        <v>198</v>
      </c>
      <c r="B205" s="8">
        <f t="shared" si="16"/>
        <v>8</v>
      </c>
      <c r="C205" s="9"/>
      <c r="D205" s="10"/>
      <c r="E205" s="10">
        <v>1282</v>
      </c>
      <c r="F205" s="10">
        <v>3484.7577000000001</v>
      </c>
      <c r="G205" s="10">
        <v>1349</v>
      </c>
      <c r="H205" s="10">
        <v>1387.8379</v>
      </c>
      <c r="I205" s="11"/>
      <c r="J205" s="12">
        <f t="shared" si="11"/>
        <v>38.837899999999991</v>
      </c>
      <c r="K205" s="13">
        <f t="shared" si="12"/>
        <v>2.8790140845070415E-2</v>
      </c>
      <c r="L205" s="14">
        <v>2</v>
      </c>
      <c r="M205" s="2"/>
    </row>
    <row r="206" spans="1:13" x14ac:dyDescent="0.2">
      <c r="A206" s="7" t="s">
        <v>199</v>
      </c>
      <c r="B206" s="8">
        <f t="shared" si="16"/>
        <v>8</v>
      </c>
      <c r="C206" s="9"/>
      <c r="D206" s="10"/>
      <c r="E206" s="10">
        <v>446</v>
      </c>
      <c r="F206" s="10">
        <v>1140.7378000000001</v>
      </c>
      <c r="G206" s="10">
        <v>340</v>
      </c>
      <c r="H206" s="10">
        <v>327.79450000000003</v>
      </c>
      <c r="I206" s="11"/>
      <c r="J206" s="12">
        <f t="shared" si="11"/>
        <v>-12.205499999999972</v>
      </c>
      <c r="K206" s="13">
        <f t="shared" si="12"/>
        <v>-3.5898529411764621E-2</v>
      </c>
      <c r="L206" s="14">
        <v>18</v>
      </c>
      <c r="M206" s="2"/>
    </row>
    <row r="207" spans="1:13" x14ac:dyDescent="0.2">
      <c r="A207" s="7" t="s">
        <v>200</v>
      </c>
      <c r="B207" s="8">
        <f t="shared" si="16"/>
        <v>8</v>
      </c>
      <c r="C207" s="9"/>
      <c r="D207" s="10"/>
      <c r="E207" s="10">
        <v>771</v>
      </c>
      <c r="F207" s="10">
        <v>1846.1822999999999</v>
      </c>
      <c r="G207" s="10">
        <v>705</v>
      </c>
      <c r="H207" s="10">
        <v>759.73119999999994</v>
      </c>
      <c r="I207" s="11"/>
      <c r="J207" s="12">
        <f t="shared" si="11"/>
        <v>54.731199999999944</v>
      </c>
      <c r="K207" s="13">
        <f t="shared" si="12"/>
        <v>7.7632907801418363E-2</v>
      </c>
      <c r="L207" s="14">
        <v>9</v>
      </c>
      <c r="M207" s="2"/>
    </row>
    <row r="208" spans="1:13" x14ac:dyDescent="0.2">
      <c r="A208" s="7" t="s">
        <v>201</v>
      </c>
      <c r="B208" s="8">
        <f t="shared" si="16"/>
        <v>8</v>
      </c>
      <c r="C208" s="9"/>
      <c r="D208" s="10"/>
      <c r="E208" s="10">
        <v>393</v>
      </c>
      <c r="F208" s="10">
        <v>883.40279999999996</v>
      </c>
      <c r="G208" s="10">
        <v>283</v>
      </c>
      <c r="H208" s="10">
        <v>289.40320000000003</v>
      </c>
      <c r="I208" s="11"/>
      <c r="J208" s="12">
        <f t="shared" si="11"/>
        <v>6.4032000000000266</v>
      </c>
      <c r="K208" s="13">
        <f t="shared" si="12"/>
        <v>2.2626148409894086E-2</v>
      </c>
      <c r="L208" s="14">
        <v>20</v>
      </c>
      <c r="M208" s="2"/>
    </row>
    <row r="209" spans="1:13" x14ac:dyDescent="0.2">
      <c r="A209" s="7" t="s">
        <v>202</v>
      </c>
      <c r="B209" s="8">
        <f t="shared" si="16"/>
        <v>8</v>
      </c>
      <c r="C209" s="9"/>
      <c r="D209" s="10"/>
      <c r="E209" s="10">
        <v>898</v>
      </c>
      <c r="F209" s="10">
        <v>2284.3685</v>
      </c>
      <c r="G209" s="10">
        <v>850</v>
      </c>
      <c r="H209" s="10">
        <v>930.1739</v>
      </c>
      <c r="I209" s="11"/>
      <c r="J209" s="12">
        <f t="shared" si="11"/>
        <v>80.173900000000003</v>
      </c>
      <c r="K209" s="13">
        <f t="shared" si="12"/>
        <v>9.4322235294117651E-2</v>
      </c>
      <c r="L209" s="14">
        <v>6</v>
      </c>
      <c r="M209" s="2"/>
    </row>
    <row r="210" spans="1:13" x14ac:dyDescent="0.2">
      <c r="A210" s="7" t="s">
        <v>203</v>
      </c>
      <c r="B210" s="8">
        <v>9</v>
      </c>
      <c r="C210" s="9"/>
      <c r="D210" s="10"/>
      <c r="E210" s="10">
        <v>158</v>
      </c>
      <c r="F210" s="10">
        <v>653.32039999999995</v>
      </c>
      <c r="G210" s="10">
        <v>190</v>
      </c>
      <c r="H210" s="10">
        <v>155.5138</v>
      </c>
      <c r="I210" s="11"/>
      <c r="J210" s="12">
        <f t="shared" si="11"/>
        <v>-34.486199999999997</v>
      </c>
      <c r="K210" s="13">
        <f t="shared" si="12"/>
        <v>-0.18150631578947365</v>
      </c>
      <c r="L210" s="14">
        <v>25</v>
      </c>
      <c r="M210" s="2"/>
    </row>
    <row r="211" spans="1:13" x14ac:dyDescent="0.2">
      <c r="A211" s="7" t="s">
        <v>204</v>
      </c>
      <c r="B211" s="8">
        <f t="shared" si="16"/>
        <v>8</v>
      </c>
      <c r="C211" s="9"/>
      <c r="D211" s="10"/>
      <c r="E211" s="10">
        <v>1034</v>
      </c>
      <c r="F211" s="10">
        <v>2015.8226</v>
      </c>
      <c r="G211" s="10">
        <v>850</v>
      </c>
      <c r="H211" s="10">
        <v>1028.0710999999999</v>
      </c>
      <c r="I211" s="11"/>
      <c r="J211" s="12">
        <f t="shared" si="11"/>
        <v>178.07109999999989</v>
      </c>
      <c r="K211" s="13">
        <f t="shared" si="12"/>
        <v>0.20949541176470576</v>
      </c>
      <c r="L211" s="14">
        <v>5</v>
      </c>
      <c r="M211" s="2"/>
    </row>
    <row r="212" spans="1:13" x14ac:dyDescent="0.2">
      <c r="A212" s="7" t="s">
        <v>205</v>
      </c>
      <c r="B212" s="8">
        <v>10</v>
      </c>
      <c r="C212" s="9"/>
      <c r="D212" s="10"/>
      <c r="E212" s="10"/>
      <c r="F212" s="10">
        <v>981.76480000000004</v>
      </c>
      <c r="G212" s="10">
        <v>413</v>
      </c>
      <c r="H212" s="10">
        <v>452.47829999999999</v>
      </c>
      <c r="I212" s="11"/>
      <c r="J212" s="12">
        <f t="shared" ref="J212" si="17">IF(AND(G212=0,G212=0),"",H212-G212)</f>
        <v>39.47829999999999</v>
      </c>
      <c r="K212" s="13">
        <f t="shared" ref="K212" si="18">IFERROR(J212/G212,"")</f>
        <v>9.5589104116222734E-2</v>
      </c>
      <c r="L212" s="14">
        <v>12</v>
      </c>
      <c r="M212" s="2"/>
    </row>
    <row r="213" spans="1:13" x14ac:dyDescent="0.2">
      <c r="A213" s="7" t="s">
        <v>206</v>
      </c>
      <c r="B213" s="8">
        <f t="shared" si="16"/>
        <v>8</v>
      </c>
      <c r="C213" s="9"/>
      <c r="D213" s="10"/>
      <c r="E213" s="10">
        <v>414</v>
      </c>
      <c r="F213" s="10">
        <v>1173.1237000000001</v>
      </c>
      <c r="G213" s="10">
        <v>393</v>
      </c>
      <c r="H213" s="10">
        <v>435.38339999999999</v>
      </c>
      <c r="I213" s="11"/>
      <c r="J213" s="12">
        <f t="shared" si="11"/>
        <v>42.383399999999995</v>
      </c>
      <c r="K213" s="13">
        <f t="shared" si="12"/>
        <v>0.10784580152671755</v>
      </c>
      <c r="L213" s="14">
        <v>14</v>
      </c>
      <c r="M213" s="2"/>
    </row>
    <row r="214" spans="1:13" x14ac:dyDescent="0.2">
      <c r="A214" s="7" t="s">
        <v>207</v>
      </c>
      <c r="B214" s="8">
        <f t="shared" si="16"/>
        <v>8</v>
      </c>
      <c r="C214" s="9"/>
      <c r="D214" s="10"/>
      <c r="E214" s="10">
        <v>286</v>
      </c>
      <c r="F214" s="10">
        <v>902.07860000000005</v>
      </c>
      <c r="G214" s="10">
        <v>348</v>
      </c>
      <c r="H214" s="10">
        <v>411.72730000000001</v>
      </c>
      <c r="I214" s="11"/>
      <c r="J214" s="12">
        <f t="shared" si="11"/>
        <v>63.727300000000014</v>
      </c>
      <c r="K214" s="13">
        <f t="shared" si="12"/>
        <v>0.18312442528735637</v>
      </c>
      <c r="L214" s="14">
        <v>15</v>
      </c>
      <c r="M214" s="2"/>
    </row>
    <row r="215" spans="1:13" x14ac:dyDescent="0.2">
      <c r="A215" s="7" t="s">
        <v>208</v>
      </c>
      <c r="B215" s="8">
        <f t="shared" si="16"/>
        <v>8</v>
      </c>
      <c r="C215" s="9"/>
      <c r="D215" s="10"/>
      <c r="E215" s="10">
        <v>338</v>
      </c>
      <c r="F215" s="10">
        <v>1050.8434999999999</v>
      </c>
      <c r="G215" s="10">
        <v>377</v>
      </c>
      <c r="H215" s="10">
        <v>403.47829999999999</v>
      </c>
      <c r="I215" s="11"/>
      <c r="J215" s="12">
        <f t="shared" si="11"/>
        <v>26.47829999999999</v>
      </c>
      <c r="K215" s="13">
        <f t="shared" si="12"/>
        <v>7.023421750663128E-2</v>
      </c>
      <c r="L215" s="14">
        <v>16</v>
      </c>
      <c r="M215" s="2"/>
    </row>
    <row r="216" spans="1:13" x14ac:dyDescent="0.2">
      <c r="A216" s="7" t="s">
        <v>209</v>
      </c>
      <c r="B216" s="8">
        <f t="shared" si="16"/>
        <v>8</v>
      </c>
      <c r="C216" s="9"/>
      <c r="D216" s="10"/>
      <c r="E216" s="10">
        <v>451</v>
      </c>
      <c r="F216" s="10">
        <v>1187.8173999999999</v>
      </c>
      <c r="G216" s="10">
        <v>420</v>
      </c>
      <c r="H216" s="10">
        <v>446.97629999999998</v>
      </c>
      <c r="I216" s="11"/>
      <c r="J216" s="12">
        <f t="shared" si="11"/>
        <v>26.976299999999981</v>
      </c>
      <c r="K216" s="13">
        <f t="shared" si="12"/>
        <v>6.4229285714285669E-2</v>
      </c>
      <c r="L216" s="14">
        <v>13</v>
      </c>
      <c r="M216" s="2"/>
    </row>
    <row r="217" spans="1:13" x14ac:dyDescent="0.2">
      <c r="A217" s="7" t="s">
        <v>210</v>
      </c>
      <c r="B217" s="8">
        <f t="shared" si="16"/>
        <v>8</v>
      </c>
      <c r="C217" s="9"/>
      <c r="D217" s="10"/>
      <c r="E217" s="10">
        <v>303</v>
      </c>
      <c r="F217" s="10">
        <v>808.18050000000005</v>
      </c>
      <c r="G217" s="10">
        <v>318</v>
      </c>
      <c r="H217" s="10">
        <v>367.19369999999998</v>
      </c>
      <c r="I217" s="11"/>
      <c r="J217" s="12">
        <f t="shared" si="11"/>
        <v>49.193699999999978</v>
      </c>
      <c r="K217" s="13">
        <f t="shared" si="12"/>
        <v>0.1546971698113207</v>
      </c>
      <c r="L217" s="14">
        <v>17</v>
      </c>
      <c r="M217" s="2"/>
    </row>
    <row r="218" spans="1:13" x14ac:dyDescent="0.2">
      <c r="A218" s="7" t="s">
        <v>211</v>
      </c>
      <c r="B218" s="8">
        <f t="shared" si="16"/>
        <v>8</v>
      </c>
      <c r="C218" s="9"/>
      <c r="D218" s="10"/>
      <c r="E218" s="10">
        <v>300</v>
      </c>
      <c r="F218" s="10">
        <v>847.14189999999996</v>
      </c>
      <c r="G218" s="10">
        <v>303</v>
      </c>
      <c r="H218" s="10">
        <v>324.17790000000002</v>
      </c>
      <c r="I218" s="11"/>
      <c r="J218" s="12">
        <f t="shared" si="11"/>
        <v>21.177900000000022</v>
      </c>
      <c r="K218" s="13">
        <f t="shared" si="12"/>
        <v>6.9894059405940664E-2</v>
      </c>
      <c r="L218" s="14">
        <v>19</v>
      </c>
      <c r="M218" s="2"/>
    </row>
    <row r="219" spans="1:13" x14ac:dyDescent="0.2">
      <c r="A219" s="7" t="s">
        <v>212</v>
      </c>
      <c r="B219" s="8">
        <f t="shared" si="16"/>
        <v>8</v>
      </c>
      <c r="C219" s="9"/>
      <c r="D219" s="10"/>
      <c r="E219" s="10">
        <v>279</v>
      </c>
      <c r="F219" s="10">
        <v>763.9402</v>
      </c>
      <c r="G219" s="10">
        <v>229</v>
      </c>
      <c r="H219" s="10">
        <v>218.50989999999999</v>
      </c>
      <c r="I219" s="11"/>
      <c r="J219" s="12">
        <f t="shared" si="11"/>
        <v>-10.490100000000012</v>
      </c>
      <c r="K219" s="13">
        <f t="shared" si="12"/>
        <v>-4.5808296943231498E-2</v>
      </c>
      <c r="L219" s="14">
        <v>24</v>
      </c>
      <c r="M219" s="2"/>
    </row>
    <row r="220" spans="1:13" x14ac:dyDescent="0.2">
      <c r="A220" s="7" t="s">
        <v>213</v>
      </c>
      <c r="B220" s="8">
        <f t="shared" si="16"/>
        <v>8</v>
      </c>
      <c r="C220" s="9"/>
      <c r="D220" s="10"/>
      <c r="E220" s="10">
        <v>275</v>
      </c>
      <c r="F220" s="10">
        <v>1702.0456999999999</v>
      </c>
      <c r="G220" s="10">
        <v>828</v>
      </c>
      <c r="H220" s="10">
        <v>902.83789999999999</v>
      </c>
      <c r="I220" s="11"/>
      <c r="J220" s="12">
        <f t="shared" si="11"/>
        <v>74.837899999999991</v>
      </c>
      <c r="K220" s="13">
        <f t="shared" si="12"/>
        <v>9.0383937198067615E-2</v>
      </c>
      <c r="L220" s="14">
        <v>8</v>
      </c>
      <c r="M220" s="2"/>
    </row>
    <row r="221" spans="1:13" x14ac:dyDescent="0.2">
      <c r="A221" s="7" t="s">
        <v>214</v>
      </c>
      <c r="B221" s="8">
        <f t="shared" si="16"/>
        <v>8</v>
      </c>
      <c r="C221" s="9"/>
      <c r="D221" s="10"/>
      <c r="E221" s="10">
        <v>469</v>
      </c>
      <c r="F221" s="10">
        <v>1340.7339999999999</v>
      </c>
      <c r="G221" s="10">
        <v>488</v>
      </c>
      <c r="H221" s="10">
        <v>537.87350000000004</v>
      </c>
      <c r="I221" s="11"/>
      <c r="J221" s="12">
        <f t="shared" si="11"/>
        <v>49.873500000000035</v>
      </c>
      <c r="K221" s="13">
        <f t="shared" si="12"/>
        <v>0.10219979508196729</v>
      </c>
      <c r="L221" s="14">
        <v>10</v>
      </c>
      <c r="M221" s="2"/>
    </row>
    <row r="222" spans="1:13" x14ac:dyDescent="0.2">
      <c r="A222" s="7" t="s">
        <v>215</v>
      </c>
      <c r="B222" s="8">
        <f t="shared" si="16"/>
        <v>8</v>
      </c>
      <c r="C222" s="9"/>
      <c r="D222" s="10"/>
      <c r="E222" s="10">
        <v>247</v>
      </c>
      <c r="F222" s="10">
        <v>725.47749999999996</v>
      </c>
      <c r="G222" s="10">
        <v>238</v>
      </c>
      <c r="H222" s="10">
        <v>233.27269999999999</v>
      </c>
      <c r="I222" s="11"/>
      <c r="J222" s="12">
        <f t="shared" si="11"/>
        <v>-4.7273000000000138</v>
      </c>
      <c r="K222" s="13">
        <f t="shared" si="12"/>
        <v>-1.9862605042016864E-2</v>
      </c>
      <c r="L222" s="14">
        <v>23</v>
      </c>
      <c r="M222" s="2"/>
    </row>
    <row r="223" spans="1:13" x14ac:dyDescent="0.2">
      <c r="A223" s="7" t="s">
        <v>216</v>
      </c>
      <c r="B223" s="8">
        <f t="shared" si="16"/>
        <v>8</v>
      </c>
      <c r="C223" s="9">
        <v>6019</v>
      </c>
      <c r="D223" s="10">
        <v>5899</v>
      </c>
      <c r="E223" s="10">
        <v>3689</v>
      </c>
      <c r="F223" s="10">
        <v>0</v>
      </c>
      <c r="G223" s="10">
        <v>0</v>
      </c>
      <c r="H223" s="10">
        <v>0</v>
      </c>
      <c r="I223" s="11"/>
      <c r="J223" s="12" t="str">
        <f t="shared" ref="J223:J247" si="19">IF(AND(G223=0,G223=0),"",H223-G223)</f>
        <v/>
      </c>
      <c r="K223" s="13" t="str">
        <f t="shared" ref="K223:K247" si="20">IFERROR(J223/G223,"")</f>
        <v/>
      </c>
      <c r="L223" s="14"/>
      <c r="M223" s="2"/>
    </row>
    <row r="224" spans="1:13" x14ac:dyDescent="0.2">
      <c r="A224" s="7" t="s">
        <v>217</v>
      </c>
      <c r="B224" s="8">
        <f t="shared" si="16"/>
        <v>8</v>
      </c>
      <c r="C224" s="9">
        <v>1550</v>
      </c>
      <c r="D224" s="10">
        <v>1477</v>
      </c>
      <c r="E224" s="10">
        <v>929</v>
      </c>
      <c r="F224" s="10">
        <v>0</v>
      </c>
      <c r="G224" s="10">
        <v>0</v>
      </c>
      <c r="H224" s="10">
        <v>0</v>
      </c>
      <c r="I224" s="11"/>
      <c r="J224" s="12" t="str">
        <f t="shared" si="19"/>
        <v/>
      </c>
      <c r="K224" s="13" t="str">
        <f t="shared" si="20"/>
        <v/>
      </c>
      <c r="L224" s="14"/>
      <c r="M224" s="2"/>
    </row>
    <row r="225" spans="1:13" x14ac:dyDescent="0.2">
      <c r="A225" s="7" t="s">
        <v>218</v>
      </c>
      <c r="B225" s="8">
        <f t="shared" si="16"/>
        <v>8</v>
      </c>
      <c r="C225" s="9">
        <v>486</v>
      </c>
      <c r="D225" s="10">
        <v>475</v>
      </c>
      <c r="E225" s="10">
        <v>286</v>
      </c>
      <c r="F225" s="10">
        <v>0</v>
      </c>
      <c r="G225" s="10">
        <v>0</v>
      </c>
      <c r="H225" s="10">
        <v>0</v>
      </c>
      <c r="I225" s="11"/>
      <c r="J225" s="12" t="str">
        <f t="shared" si="19"/>
        <v/>
      </c>
      <c r="K225" s="13" t="str">
        <f t="shared" si="20"/>
        <v/>
      </c>
      <c r="L225" s="14"/>
      <c r="M225" s="2"/>
    </row>
    <row r="226" spans="1:13" x14ac:dyDescent="0.2">
      <c r="A226" s="7" t="s">
        <v>219</v>
      </c>
      <c r="B226" s="8">
        <f t="shared" si="16"/>
        <v>8</v>
      </c>
      <c r="C226" s="9">
        <v>645</v>
      </c>
      <c r="D226" s="10">
        <v>652</v>
      </c>
      <c r="E226" s="10">
        <v>405</v>
      </c>
      <c r="F226" s="10">
        <v>0</v>
      </c>
      <c r="G226" s="10">
        <v>0</v>
      </c>
      <c r="H226" s="10">
        <v>0</v>
      </c>
      <c r="I226" s="11"/>
      <c r="J226" s="12" t="str">
        <f t="shared" si="19"/>
        <v/>
      </c>
      <c r="K226" s="13" t="str">
        <f t="shared" si="20"/>
        <v/>
      </c>
      <c r="L226" s="14"/>
      <c r="M226" s="2"/>
    </row>
    <row r="227" spans="1:13" x14ac:dyDescent="0.2">
      <c r="A227" s="7" t="s">
        <v>220</v>
      </c>
      <c r="B227" s="8">
        <f t="shared" si="16"/>
        <v>8</v>
      </c>
      <c r="C227" s="9">
        <v>1865</v>
      </c>
      <c r="D227" s="10">
        <v>1850</v>
      </c>
      <c r="E227" s="10">
        <v>1203</v>
      </c>
      <c r="F227" s="10">
        <v>0</v>
      </c>
      <c r="G227" s="10">
        <v>0</v>
      </c>
      <c r="H227" s="10">
        <v>0</v>
      </c>
      <c r="I227" s="11"/>
      <c r="J227" s="12" t="str">
        <f t="shared" si="19"/>
        <v/>
      </c>
      <c r="K227" s="13" t="str">
        <f t="shared" si="20"/>
        <v/>
      </c>
      <c r="L227" s="14"/>
      <c r="M227" s="2"/>
    </row>
    <row r="228" spans="1:13" x14ac:dyDescent="0.2">
      <c r="A228" s="7" t="s">
        <v>221</v>
      </c>
      <c r="B228" s="8">
        <f t="shared" si="16"/>
        <v>8</v>
      </c>
      <c r="C228" s="9">
        <v>1753</v>
      </c>
      <c r="D228" s="10">
        <v>1688</v>
      </c>
      <c r="E228" s="10">
        <v>1078</v>
      </c>
      <c r="F228" s="10">
        <v>0</v>
      </c>
      <c r="G228" s="10">
        <v>0</v>
      </c>
      <c r="H228" s="10">
        <v>0</v>
      </c>
      <c r="I228" s="11"/>
      <c r="J228" s="12" t="str">
        <f t="shared" si="19"/>
        <v/>
      </c>
      <c r="K228" s="13" t="str">
        <f t="shared" si="20"/>
        <v/>
      </c>
      <c r="L228" s="14"/>
      <c r="M228" s="2"/>
    </row>
    <row r="229" spans="1:13" x14ac:dyDescent="0.2">
      <c r="A229" s="7" t="s">
        <v>222</v>
      </c>
      <c r="B229" s="8">
        <f t="shared" si="16"/>
        <v>8</v>
      </c>
      <c r="C229" s="9">
        <v>817</v>
      </c>
      <c r="D229" s="10">
        <v>817</v>
      </c>
      <c r="E229" s="10">
        <v>515</v>
      </c>
      <c r="F229" s="10">
        <v>0</v>
      </c>
      <c r="G229" s="10">
        <v>0</v>
      </c>
      <c r="H229" s="10">
        <v>0</v>
      </c>
      <c r="I229" s="11"/>
      <c r="J229" s="12" t="str">
        <f t="shared" si="19"/>
        <v/>
      </c>
      <c r="K229" s="13" t="str">
        <f t="shared" si="20"/>
        <v/>
      </c>
      <c r="L229" s="14"/>
      <c r="M229" s="2"/>
    </row>
    <row r="230" spans="1:13" x14ac:dyDescent="0.2">
      <c r="A230" s="7" t="s">
        <v>223</v>
      </c>
      <c r="B230" s="8">
        <f t="shared" si="16"/>
        <v>8</v>
      </c>
      <c r="C230" s="9">
        <v>1105</v>
      </c>
      <c r="D230" s="10">
        <v>984</v>
      </c>
      <c r="E230" s="10">
        <v>625</v>
      </c>
      <c r="F230" s="10">
        <v>0</v>
      </c>
      <c r="G230" s="10">
        <v>0</v>
      </c>
      <c r="H230" s="10">
        <v>0</v>
      </c>
      <c r="I230" s="11"/>
      <c r="J230" s="12" t="str">
        <f t="shared" si="19"/>
        <v/>
      </c>
      <c r="K230" s="13" t="str">
        <f t="shared" si="20"/>
        <v/>
      </c>
      <c r="L230" s="14"/>
      <c r="M230" s="2"/>
    </row>
    <row r="231" spans="1:13" x14ac:dyDescent="0.2">
      <c r="A231" s="7" t="s">
        <v>224</v>
      </c>
      <c r="B231" s="8">
        <f t="shared" si="16"/>
        <v>8</v>
      </c>
      <c r="C231" s="9">
        <v>2825</v>
      </c>
      <c r="D231" s="10">
        <v>2758</v>
      </c>
      <c r="E231" s="10">
        <v>1745</v>
      </c>
      <c r="F231" s="10">
        <v>0</v>
      </c>
      <c r="G231" s="10">
        <v>0</v>
      </c>
      <c r="H231" s="10">
        <v>0</v>
      </c>
      <c r="I231" s="11"/>
      <c r="J231" s="12" t="str">
        <f t="shared" si="19"/>
        <v/>
      </c>
      <c r="K231" s="13" t="str">
        <f t="shared" si="20"/>
        <v/>
      </c>
      <c r="L231" s="14"/>
      <c r="M231" s="2"/>
    </row>
    <row r="232" spans="1:13" x14ac:dyDescent="0.2">
      <c r="A232" s="7" t="s">
        <v>225</v>
      </c>
      <c r="B232" s="8">
        <f t="shared" si="16"/>
        <v>8</v>
      </c>
      <c r="C232" s="9">
        <v>705</v>
      </c>
      <c r="D232" s="10">
        <v>687</v>
      </c>
      <c r="E232" s="10">
        <v>445</v>
      </c>
      <c r="F232" s="10">
        <v>0</v>
      </c>
      <c r="G232" s="10">
        <v>0</v>
      </c>
      <c r="H232" s="10">
        <v>0</v>
      </c>
      <c r="I232" s="11"/>
      <c r="J232" s="12" t="str">
        <f t="shared" si="19"/>
        <v/>
      </c>
      <c r="K232" s="13" t="str">
        <f t="shared" si="20"/>
        <v/>
      </c>
      <c r="L232" s="14"/>
      <c r="M232" s="2"/>
    </row>
    <row r="233" spans="1:13" x14ac:dyDescent="0.2">
      <c r="A233" s="7" t="s">
        <v>226</v>
      </c>
      <c r="B233" s="8">
        <f t="shared" si="16"/>
        <v>8</v>
      </c>
      <c r="C233" s="9">
        <v>2235</v>
      </c>
      <c r="D233" s="10">
        <v>2201</v>
      </c>
      <c r="E233" s="10">
        <v>1442</v>
      </c>
      <c r="F233" s="10">
        <v>0</v>
      </c>
      <c r="G233" s="10">
        <v>0</v>
      </c>
      <c r="H233" s="10">
        <v>0</v>
      </c>
      <c r="I233" s="11"/>
      <c r="J233" s="12" t="str">
        <f t="shared" si="19"/>
        <v/>
      </c>
      <c r="K233" s="13" t="str">
        <f t="shared" si="20"/>
        <v/>
      </c>
      <c r="L233" s="14"/>
      <c r="M233" s="2"/>
    </row>
    <row r="234" spans="1:13" x14ac:dyDescent="0.2">
      <c r="A234" s="7" t="s">
        <v>227</v>
      </c>
      <c r="B234" s="8">
        <f t="shared" si="16"/>
        <v>8</v>
      </c>
      <c r="C234" s="9">
        <v>894</v>
      </c>
      <c r="D234" s="10">
        <v>845</v>
      </c>
      <c r="E234" s="10">
        <v>545</v>
      </c>
      <c r="F234" s="10">
        <v>0</v>
      </c>
      <c r="G234" s="10">
        <v>0</v>
      </c>
      <c r="H234" s="10">
        <v>0</v>
      </c>
      <c r="I234" s="11"/>
      <c r="J234" s="12" t="str">
        <f t="shared" si="19"/>
        <v/>
      </c>
      <c r="K234" s="13" t="str">
        <f t="shared" si="20"/>
        <v/>
      </c>
      <c r="L234" s="14"/>
      <c r="M234" s="2"/>
    </row>
    <row r="235" spans="1:13" x14ac:dyDescent="0.2">
      <c r="A235" s="7" t="s">
        <v>228</v>
      </c>
      <c r="B235" s="8">
        <f t="shared" si="16"/>
        <v>8</v>
      </c>
      <c r="C235" s="9">
        <v>1149</v>
      </c>
      <c r="D235" s="10">
        <v>1098</v>
      </c>
      <c r="E235" s="10">
        <v>719</v>
      </c>
      <c r="F235" s="10">
        <v>0</v>
      </c>
      <c r="G235" s="10">
        <v>0</v>
      </c>
      <c r="H235" s="10">
        <v>0</v>
      </c>
      <c r="I235" s="11"/>
      <c r="J235" s="12" t="str">
        <f t="shared" si="19"/>
        <v/>
      </c>
      <c r="K235" s="13" t="str">
        <f t="shared" si="20"/>
        <v/>
      </c>
      <c r="L235" s="14"/>
      <c r="M235" s="2"/>
    </row>
    <row r="236" spans="1:13" x14ac:dyDescent="0.2">
      <c r="A236" s="7" t="s">
        <v>229</v>
      </c>
      <c r="B236" s="8">
        <f t="shared" si="16"/>
        <v>8</v>
      </c>
      <c r="C236" s="9">
        <v>6114</v>
      </c>
      <c r="D236" s="10">
        <v>6142</v>
      </c>
      <c r="E236" s="10">
        <v>3823</v>
      </c>
      <c r="F236" s="10">
        <v>0</v>
      </c>
      <c r="G236" s="10">
        <v>0</v>
      </c>
      <c r="H236" s="10">
        <v>0</v>
      </c>
      <c r="I236" s="11"/>
      <c r="J236" s="12" t="str">
        <f t="shared" si="19"/>
        <v/>
      </c>
      <c r="K236" s="13" t="str">
        <f t="shared" si="20"/>
        <v/>
      </c>
      <c r="L236" s="14"/>
      <c r="M236" s="2"/>
    </row>
    <row r="237" spans="1:13" x14ac:dyDescent="0.2">
      <c r="A237" s="7" t="s">
        <v>230</v>
      </c>
      <c r="B237" s="8">
        <f t="shared" si="16"/>
        <v>8</v>
      </c>
      <c r="C237" s="9">
        <v>1018</v>
      </c>
      <c r="D237" s="10">
        <v>1011</v>
      </c>
      <c r="E237" s="10">
        <v>678</v>
      </c>
      <c r="F237" s="10">
        <v>0</v>
      </c>
      <c r="G237" s="10">
        <v>0</v>
      </c>
      <c r="H237" s="10">
        <v>0</v>
      </c>
      <c r="I237" s="11"/>
      <c r="J237" s="12" t="str">
        <f t="shared" si="19"/>
        <v/>
      </c>
      <c r="K237" s="13" t="str">
        <f t="shared" si="20"/>
        <v/>
      </c>
      <c r="L237" s="14"/>
      <c r="M237" s="2"/>
    </row>
    <row r="238" spans="1:13" x14ac:dyDescent="0.2">
      <c r="A238" s="7" t="s">
        <v>231</v>
      </c>
      <c r="B238" s="8">
        <f t="shared" si="16"/>
        <v>8</v>
      </c>
      <c r="C238" s="9">
        <v>488</v>
      </c>
      <c r="D238" s="10">
        <v>541</v>
      </c>
      <c r="E238" s="10">
        <v>325</v>
      </c>
      <c r="F238" s="10">
        <v>0</v>
      </c>
      <c r="G238" s="10">
        <v>0</v>
      </c>
      <c r="H238" s="10">
        <v>0</v>
      </c>
      <c r="I238" s="11"/>
      <c r="J238" s="12" t="str">
        <f t="shared" si="19"/>
        <v/>
      </c>
      <c r="K238" s="13" t="str">
        <f t="shared" si="20"/>
        <v/>
      </c>
      <c r="L238" s="14"/>
      <c r="M238" s="2"/>
    </row>
    <row r="239" spans="1:13" x14ac:dyDescent="0.2">
      <c r="A239" s="7" t="s">
        <v>232</v>
      </c>
      <c r="B239" s="8">
        <f t="shared" si="16"/>
        <v>8</v>
      </c>
      <c r="C239" s="9">
        <v>2304</v>
      </c>
      <c r="D239" s="10">
        <v>2240</v>
      </c>
      <c r="E239" s="10">
        <v>1375</v>
      </c>
      <c r="F239" s="10">
        <v>0</v>
      </c>
      <c r="G239" s="10">
        <v>0</v>
      </c>
      <c r="H239" s="10">
        <v>0</v>
      </c>
      <c r="I239" s="11"/>
      <c r="J239" s="12" t="str">
        <f t="shared" si="19"/>
        <v/>
      </c>
      <c r="K239" s="13" t="str">
        <f t="shared" si="20"/>
        <v/>
      </c>
      <c r="L239" s="14"/>
      <c r="M239" s="2"/>
    </row>
    <row r="240" spans="1:13" x14ac:dyDescent="0.2">
      <c r="A240" s="7" t="s">
        <v>233</v>
      </c>
      <c r="B240" s="8"/>
      <c r="C240" s="9">
        <v>3106</v>
      </c>
      <c r="D240" s="10">
        <v>3041</v>
      </c>
      <c r="E240" s="10">
        <v>2940</v>
      </c>
      <c r="F240" s="10">
        <v>2943.9321</v>
      </c>
      <c r="G240" s="10">
        <v>1039</v>
      </c>
      <c r="H240" s="10">
        <v>1245.8854000000001</v>
      </c>
      <c r="I240" s="11"/>
      <c r="J240" s="12">
        <f t="shared" si="19"/>
        <v>206.88540000000012</v>
      </c>
      <c r="K240" s="13">
        <f t="shared" si="20"/>
        <v>0.19911973051010598</v>
      </c>
      <c r="L240" s="14">
        <v>3</v>
      </c>
      <c r="M240" s="2"/>
    </row>
    <row r="241" spans="1:13" x14ac:dyDescent="0.2">
      <c r="A241" s="7" t="s">
        <v>234</v>
      </c>
      <c r="B241" s="8"/>
      <c r="C241" s="9">
        <v>2634</v>
      </c>
      <c r="D241" s="10">
        <v>2663</v>
      </c>
      <c r="E241" s="10">
        <v>2624</v>
      </c>
      <c r="F241" s="10">
        <v>2595.8247000000001</v>
      </c>
      <c r="G241" s="10">
        <v>998</v>
      </c>
      <c r="H241" s="10">
        <v>1203.9328</v>
      </c>
      <c r="I241" s="11"/>
      <c r="J241" s="12">
        <f t="shared" si="19"/>
        <v>205.93280000000004</v>
      </c>
      <c r="K241" s="13">
        <f t="shared" si="20"/>
        <v>0.20634549098196397</v>
      </c>
      <c r="L241" s="14">
        <v>4</v>
      </c>
      <c r="M241" s="2"/>
    </row>
    <row r="242" spans="1:13" x14ac:dyDescent="0.2">
      <c r="A242" s="7" t="s">
        <v>235</v>
      </c>
      <c r="B242" s="8">
        <f t="shared" ref="B242:B243" si="21">B$202</f>
        <v>8</v>
      </c>
      <c r="C242" s="9">
        <v>860</v>
      </c>
      <c r="D242" s="10">
        <v>848</v>
      </c>
      <c r="E242" s="10">
        <v>522</v>
      </c>
      <c r="F242" s="10">
        <v>0</v>
      </c>
      <c r="G242" s="10">
        <v>0</v>
      </c>
      <c r="H242" s="10">
        <v>0</v>
      </c>
      <c r="I242" s="11"/>
      <c r="J242" s="12" t="str">
        <f t="shared" si="19"/>
        <v/>
      </c>
      <c r="K242" s="13" t="str">
        <f t="shared" si="20"/>
        <v/>
      </c>
      <c r="L242" s="14"/>
      <c r="M242" s="2"/>
    </row>
    <row r="243" spans="1:13" x14ac:dyDescent="0.2">
      <c r="A243" s="7" t="s">
        <v>236</v>
      </c>
      <c r="B243" s="8">
        <f t="shared" si="21"/>
        <v>8</v>
      </c>
      <c r="C243" s="9">
        <v>675</v>
      </c>
      <c r="D243" s="10">
        <v>683</v>
      </c>
      <c r="E243" s="10">
        <v>434</v>
      </c>
      <c r="F243" s="10">
        <v>0</v>
      </c>
      <c r="G243" s="10">
        <v>0</v>
      </c>
      <c r="H243" s="10">
        <v>0</v>
      </c>
      <c r="I243" s="11"/>
      <c r="J243" s="12" t="str">
        <f t="shared" si="19"/>
        <v/>
      </c>
      <c r="K243" s="13" t="str">
        <f t="shared" si="20"/>
        <v/>
      </c>
      <c r="L243" s="14"/>
      <c r="M243" s="2"/>
    </row>
    <row r="244" spans="1:13" x14ac:dyDescent="0.2">
      <c r="A244" s="7" t="s">
        <v>237</v>
      </c>
      <c r="B244" s="8"/>
      <c r="C244" s="9">
        <v>598</v>
      </c>
      <c r="D244" s="10">
        <v>613</v>
      </c>
      <c r="E244" s="10">
        <v>628</v>
      </c>
      <c r="F244" s="10">
        <v>625.61360000000002</v>
      </c>
      <c r="G244" s="10">
        <v>259</v>
      </c>
      <c r="H244" s="10">
        <v>288.20949999999999</v>
      </c>
      <c r="I244" s="11"/>
      <c r="J244" s="12">
        <f t="shared" si="19"/>
        <v>29.209499999999991</v>
      </c>
      <c r="K244" s="13">
        <f t="shared" si="20"/>
        <v>0.11277799227799225</v>
      </c>
      <c r="L244" s="14">
        <v>21</v>
      </c>
      <c r="M244" s="2"/>
    </row>
    <row r="245" spans="1:13" x14ac:dyDescent="0.2">
      <c r="A245" s="7" t="s">
        <v>238</v>
      </c>
      <c r="B245" s="8"/>
      <c r="C245" s="9">
        <v>319</v>
      </c>
      <c r="D245" s="10">
        <v>299</v>
      </c>
      <c r="E245" s="10">
        <v>305</v>
      </c>
      <c r="F245" s="10">
        <v>287.25069999999999</v>
      </c>
      <c r="G245" s="10">
        <v>126</v>
      </c>
      <c r="H245" s="10">
        <v>153.84190000000001</v>
      </c>
      <c r="I245" s="11"/>
      <c r="J245" s="12">
        <f t="shared" si="19"/>
        <v>27.84190000000001</v>
      </c>
      <c r="K245" s="13">
        <f t="shared" si="20"/>
        <v>0.2209674603174604</v>
      </c>
      <c r="L245" s="14">
        <v>26</v>
      </c>
      <c r="M245" s="2"/>
    </row>
    <row r="246" spans="1:13" x14ac:dyDescent="0.2">
      <c r="A246" s="7" t="s">
        <v>239</v>
      </c>
      <c r="B246" s="8"/>
      <c r="C246" s="9">
        <v>546</v>
      </c>
      <c r="D246" s="10">
        <v>524</v>
      </c>
      <c r="E246" s="10">
        <v>538</v>
      </c>
      <c r="F246" s="10">
        <v>504.30950000000001</v>
      </c>
      <c r="G246" s="10">
        <v>215</v>
      </c>
      <c r="H246" s="10">
        <v>235.97229999999999</v>
      </c>
      <c r="I246" s="11"/>
      <c r="J246" s="12">
        <f t="shared" si="19"/>
        <v>20.97229999999999</v>
      </c>
      <c r="K246" s="13">
        <f t="shared" si="20"/>
        <v>9.7545581395348788E-2</v>
      </c>
      <c r="L246" s="14">
        <v>22</v>
      </c>
      <c r="M246" s="2"/>
    </row>
    <row r="247" spans="1:13" x14ac:dyDescent="0.2">
      <c r="A247" s="7" t="s">
        <v>240</v>
      </c>
      <c r="B247" s="8"/>
      <c r="C247" s="9">
        <v>23</v>
      </c>
      <c r="D247" s="10">
        <v>27</v>
      </c>
      <c r="E247" s="10"/>
      <c r="F247" s="10"/>
      <c r="G247" s="10">
        <v>0</v>
      </c>
      <c r="H247" s="10">
        <v>4.1303999999999998</v>
      </c>
      <c r="I247" s="11"/>
      <c r="J247" s="12" t="str">
        <f t="shared" si="19"/>
        <v/>
      </c>
      <c r="K247" s="13" t="str">
        <f t="shared" si="20"/>
        <v/>
      </c>
      <c r="L247" s="21"/>
    </row>
    <row r="248" spans="1:13" x14ac:dyDescent="0.2">
      <c r="A248" s="15" t="s">
        <v>241</v>
      </c>
      <c r="B248" s="8"/>
      <c r="C248" s="16">
        <f t="shared" ref="C248" si="22">SUM(C223:C247)</f>
        <v>40733</v>
      </c>
      <c r="D248" s="17">
        <f t="shared" ref="D248:E248" si="23">SUM(D223:D247)</f>
        <v>40063</v>
      </c>
      <c r="E248" s="17">
        <f t="shared" si="23"/>
        <v>27818</v>
      </c>
      <c r="F248" s="17">
        <f>SUM(F223:F247)</f>
        <v>6956.9305999999997</v>
      </c>
      <c r="G248" s="17">
        <f>SUM(G202:G247)</f>
        <v>15477</v>
      </c>
      <c r="H248" s="17">
        <v>17016.936799999999</v>
      </c>
      <c r="I248" s="18"/>
      <c r="J248" s="19">
        <f t="shared" ref="J248:J269" si="24">IF(AND(G248=0,G248=0),"",H248-G248)</f>
        <v>1539.9367999999995</v>
      </c>
      <c r="K248" s="20">
        <f t="shared" ref="K248:K272" si="25">IFERROR(J248/G248,"")</f>
        <v>9.9498404083478681E-2</v>
      </c>
      <c r="L248" s="22"/>
    </row>
    <row r="249" spans="1:13" ht="3" customHeight="1" x14ac:dyDescent="0.2">
      <c r="A249" s="42" t="str">
        <f>IF(AND(G249=0,G249=0),"",H249-G249)</f>
        <v/>
      </c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4"/>
    </row>
    <row r="250" spans="1:13" x14ac:dyDescent="0.2">
      <c r="A250" s="24" t="s">
        <v>242</v>
      </c>
      <c r="B250" s="8"/>
      <c r="C250" s="9"/>
      <c r="D250" s="10"/>
      <c r="E250" s="10"/>
      <c r="F250" s="10"/>
      <c r="G250" s="10"/>
      <c r="H250" s="10"/>
      <c r="I250" s="11"/>
      <c r="J250" s="12" t="str">
        <f t="shared" si="24"/>
        <v/>
      </c>
      <c r="K250" s="13" t="str">
        <f t="shared" si="25"/>
        <v/>
      </c>
      <c r="L250" s="21"/>
    </row>
    <row r="251" spans="1:13" x14ac:dyDescent="0.2">
      <c r="A251" s="7" t="s">
        <v>55</v>
      </c>
      <c r="B251" s="8"/>
      <c r="C251" s="9">
        <f>C57</f>
        <v>607012</v>
      </c>
      <c r="D251" s="10">
        <f t="shared" ref="D251:G251" si="26">D57</f>
        <v>575523</v>
      </c>
      <c r="E251" s="10">
        <f t="shared" si="26"/>
        <v>537217</v>
      </c>
      <c r="F251" s="10">
        <f t="shared" si="26"/>
        <v>525135.44239999994</v>
      </c>
      <c r="G251" s="10">
        <f t="shared" si="26"/>
        <v>299650</v>
      </c>
      <c r="H251" s="10">
        <v>303551.51839999994</v>
      </c>
      <c r="I251" s="11"/>
      <c r="J251" s="12">
        <f t="shared" si="24"/>
        <v>3901.5183999999426</v>
      </c>
      <c r="K251" s="13">
        <f t="shared" si="25"/>
        <v>1.3020251626897857E-2</v>
      </c>
      <c r="L251" s="21"/>
    </row>
    <row r="252" spans="1:13" x14ac:dyDescent="0.2">
      <c r="A252" s="7" t="s">
        <v>93</v>
      </c>
      <c r="B252" s="8"/>
      <c r="C252" s="9">
        <f t="shared" ref="C252:F252" si="27">C96</f>
        <v>522826</v>
      </c>
      <c r="D252" s="10">
        <f t="shared" si="27"/>
        <v>483663</v>
      </c>
      <c r="E252" s="10">
        <f t="shared" si="27"/>
        <v>436497</v>
      </c>
      <c r="F252" s="10">
        <f t="shared" si="27"/>
        <v>412387.71970000007</v>
      </c>
      <c r="G252" s="10">
        <f>G96</f>
        <v>257161</v>
      </c>
      <c r="H252" s="10">
        <v>233862.66990000001</v>
      </c>
      <c r="I252" s="11"/>
      <c r="J252" s="12">
        <f t="shared" si="24"/>
        <v>-23298.330099999992</v>
      </c>
      <c r="K252" s="13">
        <f t="shared" si="25"/>
        <v>-9.0598224847469058E-2</v>
      </c>
      <c r="L252" s="21"/>
    </row>
    <row r="253" spans="1:13" x14ac:dyDescent="0.2">
      <c r="A253" s="7" t="s">
        <v>133</v>
      </c>
      <c r="B253" s="8"/>
      <c r="C253" s="9">
        <f t="shared" ref="C253:F253" si="28">C137</f>
        <v>410479</v>
      </c>
      <c r="D253" s="10">
        <f t="shared" si="28"/>
        <v>380075</v>
      </c>
      <c r="E253" s="10">
        <f t="shared" si="28"/>
        <v>373460</v>
      </c>
      <c r="F253" s="10">
        <f t="shared" si="28"/>
        <v>381164.57259999996</v>
      </c>
      <c r="G253" s="10">
        <f>G137</f>
        <v>179561</v>
      </c>
      <c r="H253" s="10">
        <v>202450.91579999999</v>
      </c>
      <c r="I253" s="11"/>
      <c r="J253" s="12">
        <f t="shared" si="24"/>
        <v>22889.915799999988</v>
      </c>
      <c r="K253" s="13">
        <f t="shared" si="25"/>
        <v>0.12747710137502011</v>
      </c>
      <c r="L253" s="21"/>
    </row>
    <row r="254" spans="1:13" x14ac:dyDescent="0.2">
      <c r="A254" s="7" t="s">
        <v>170</v>
      </c>
      <c r="B254" s="8"/>
      <c r="C254" s="9">
        <f t="shared" ref="C254:F254" si="29">C175</f>
        <v>358305</v>
      </c>
      <c r="D254" s="10">
        <f t="shared" si="29"/>
        <v>349112</v>
      </c>
      <c r="E254" s="10">
        <f t="shared" si="29"/>
        <v>334451</v>
      </c>
      <c r="F254" s="10">
        <f t="shared" si="29"/>
        <v>328842.42809999996</v>
      </c>
      <c r="G254" s="10">
        <f>G175</f>
        <v>179758</v>
      </c>
      <c r="H254" s="10">
        <v>182832.74320000003</v>
      </c>
      <c r="I254" s="11"/>
      <c r="J254" s="12">
        <f t="shared" si="24"/>
        <v>3074.7432000000263</v>
      </c>
      <c r="K254" s="13">
        <f t="shared" si="25"/>
        <v>1.7104903258825899E-2</v>
      </c>
      <c r="L254" s="21"/>
    </row>
    <row r="255" spans="1:13" s="4" customFormat="1" x14ac:dyDescent="0.2">
      <c r="A255" s="7" t="s">
        <v>194</v>
      </c>
      <c r="B255" s="8"/>
      <c r="C255" s="9">
        <f t="shared" ref="C255:F255" si="30">C200</f>
        <v>94535</v>
      </c>
      <c r="D255" s="10">
        <f t="shared" si="30"/>
        <v>91064</v>
      </c>
      <c r="E255" s="10">
        <f t="shared" si="30"/>
        <v>83949</v>
      </c>
      <c r="F255" s="10">
        <f t="shared" si="30"/>
        <v>82987</v>
      </c>
      <c r="G255" s="10">
        <f>G200</f>
        <v>48767</v>
      </c>
      <c r="H255" s="10">
        <v>45149.866099999992</v>
      </c>
      <c r="I255" s="11"/>
      <c r="J255" s="12">
        <f t="shared" si="24"/>
        <v>-3617.133900000008</v>
      </c>
      <c r="K255" s="13">
        <f t="shared" si="25"/>
        <v>-7.417175343982628E-2</v>
      </c>
      <c r="L255" s="21"/>
    </row>
    <row r="256" spans="1:13" x14ac:dyDescent="0.2">
      <c r="A256" s="7" t="s">
        <v>243</v>
      </c>
      <c r="B256" s="8"/>
      <c r="C256" s="25">
        <v>4144</v>
      </c>
      <c r="D256" s="26">
        <v>4445</v>
      </c>
      <c r="E256" s="26">
        <v>6360</v>
      </c>
      <c r="F256" s="26"/>
      <c r="G256" s="26"/>
      <c r="H256" s="26"/>
      <c r="I256" s="27"/>
      <c r="J256" s="12"/>
      <c r="K256" s="13"/>
      <c r="L256" s="21"/>
    </row>
    <row r="257" spans="1:12" x14ac:dyDescent="0.2">
      <c r="A257" s="15" t="s">
        <v>244</v>
      </c>
      <c r="B257" s="8"/>
      <c r="C257" s="16">
        <f>SUM(C251:C256)</f>
        <v>1997301</v>
      </c>
      <c r="D257" s="17">
        <f t="shared" ref="D257:H257" si="31">SUM(D251:D256)</f>
        <v>1883882</v>
      </c>
      <c r="E257" s="17">
        <f t="shared" si="31"/>
        <v>1771934</v>
      </c>
      <c r="F257" s="17">
        <f t="shared" si="31"/>
        <v>1730517.1627999998</v>
      </c>
      <c r="G257" s="17">
        <f t="shared" si="31"/>
        <v>964897</v>
      </c>
      <c r="H257" s="17">
        <v>967847.71339999989</v>
      </c>
      <c r="I257" s="18"/>
      <c r="J257" s="19">
        <f t="shared" si="24"/>
        <v>2950.7133999998914</v>
      </c>
      <c r="K257" s="20">
        <f t="shared" si="25"/>
        <v>3.0580604976488592E-3</v>
      </c>
      <c r="L257" s="22"/>
    </row>
    <row r="258" spans="1:12" x14ac:dyDescent="0.2">
      <c r="A258" s="42" t="str">
        <f>IF(AND(G258=0,G258=0),"",H258-G258)</f>
        <v/>
      </c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4"/>
    </row>
    <row r="259" spans="1:12" x14ac:dyDescent="0.2">
      <c r="A259" s="7" t="s">
        <v>245</v>
      </c>
      <c r="B259" s="8"/>
      <c r="C259" s="9">
        <f t="shared" ref="C259:E259" si="32">SUM(C240:C241)</f>
        <v>5740</v>
      </c>
      <c r="D259" s="10">
        <f t="shared" si="32"/>
        <v>5704</v>
      </c>
      <c r="E259" s="10">
        <f t="shared" si="32"/>
        <v>5564</v>
      </c>
      <c r="F259" s="10">
        <f>SUM(F240:F241)</f>
        <v>5539.7568000000001</v>
      </c>
      <c r="G259" s="10">
        <f>SUM(G240:G241)</f>
        <v>2037</v>
      </c>
      <c r="H259" s="10">
        <v>2449.8182000000002</v>
      </c>
      <c r="I259" s="11"/>
      <c r="J259" s="12">
        <f t="shared" si="24"/>
        <v>412.81820000000016</v>
      </c>
      <c r="K259" s="13">
        <f t="shared" si="25"/>
        <v>0.20265989199803641</v>
      </c>
      <c r="L259" s="21"/>
    </row>
    <row r="260" spans="1:12" x14ac:dyDescent="0.2">
      <c r="A260" s="7" t="s">
        <v>246</v>
      </c>
      <c r="B260" s="8"/>
      <c r="C260" s="9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1"/>
      <c r="J260" s="12" t="str">
        <f t="shared" si="24"/>
        <v/>
      </c>
      <c r="K260" s="13" t="str">
        <f t="shared" si="25"/>
        <v/>
      </c>
      <c r="L260" s="21"/>
    </row>
    <row r="261" spans="1:12" x14ac:dyDescent="0.2">
      <c r="A261" s="7" t="s">
        <v>247</v>
      </c>
      <c r="B261" s="8"/>
      <c r="C261" s="9">
        <f t="shared" ref="C261:E261" si="33">SUM(C244:C246)</f>
        <v>1463</v>
      </c>
      <c r="D261" s="10">
        <f t="shared" si="33"/>
        <v>1436</v>
      </c>
      <c r="E261" s="10">
        <f t="shared" si="33"/>
        <v>1471</v>
      </c>
      <c r="F261" s="10">
        <f>SUM(F244:F246)</f>
        <v>1417.1738</v>
      </c>
      <c r="G261" s="10">
        <f>SUM(G244:G246)</f>
        <v>600</v>
      </c>
      <c r="H261" s="10">
        <v>678.02369999999996</v>
      </c>
      <c r="I261" s="11"/>
      <c r="J261" s="12">
        <f t="shared" si="24"/>
        <v>78.023699999999963</v>
      </c>
      <c r="K261" s="13">
        <f t="shared" si="25"/>
        <v>0.13003949999999995</v>
      </c>
      <c r="L261" s="21"/>
    </row>
    <row r="262" spans="1:12" s="4" customFormat="1" x14ac:dyDescent="0.2">
      <c r="A262" s="7" t="s">
        <v>248</v>
      </c>
      <c r="B262" s="8"/>
      <c r="C262" s="9">
        <f t="shared" ref="C262:F262" si="34">SUM(C202:C239,C242:C243)</f>
        <v>33507</v>
      </c>
      <c r="D262" s="10">
        <f t="shared" si="34"/>
        <v>32896</v>
      </c>
      <c r="E262" s="10">
        <f t="shared" si="34"/>
        <v>32515</v>
      </c>
      <c r="F262" s="10">
        <f t="shared" si="34"/>
        <v>32908.539599999996</v>
      </c>
      <c r="G262" s="10">
        <f>SUM(G202:G239,G242:G243)</f>
        <v>12840</v>
      </c>
      <c r="H262" s="10">
        <v>13889.0949</v>
      </c>
      <c r="I262" s="11"/>
      <c r="J262" s="12">
        <f t="shared" si="24"/>
        <v>1049.0949000000001</v>
      </c>
      <c r="K262" s="13">
        <f t="shared" si="25"/>
        <v>8.1705210280373836E-2</v>
      </c>
      <c r="L262" s="21"/>
    </row>
    <row r="263" spans="1:12" x14ac:dyDescent="0.2">
      <c r="A263" s="7" t="s">
        <v>249</v>
      </c>
      <c r="B263" s="8"/>
      <c r="C263" s="25">
        <v>108</v>
      </c>
      <c r="D263" s="26">
        <v>75</v>
      </c>
      <c r="E263" s="26">
        <v>121</v>
      </c>
      <c r="F263" s="26">
        <v>11.1646</v>
      </c>
      <c r="G263" s="26"/>
      <c r="H263" s="26"/>
      <c r="I263" s="27"/>
      <c r="J263" s="12"/>
      <c r="K263" s="13"/>
      <c r="L263" s="21"/>
    </row>
    <row r="264" spans="1:12" x14ac:dyDescent="0.2">
      <c r="A264" s="15" t="s">
        <v>241</v>
      </c>
      <c r="B264" s="8"/>
      <c r="C264" s="16">
        <f t="shared" ref="C264:H264" si="35">SUM(C259:C263)</f>
        <v>40818</v>
      </c>
      <c r="D264" s="17">
        <f t="shared" si="35"/>
        <v>40111</v>
      </c>
      <c r="E264" s="17">
        <f t="shared" si="35"/>
        <v>39671</v>
      </c>
      <c r="F264" s="17">
        <f t="shared" si="35"/>
        <v>39876.634799999993</v>
      </c>
      <c r="G264" s="17">
        <f t="shared" si="35"/>
        <v>15477</v>
      </c>
      <c r="H264" s="17">
        <v>17016.936799999999</v>
      </c>
      <c r="I264" s="18"/>
      <c r="J264" s="19">
        <f t="shared" si="24"/>
        <v>1539.9367999999995</v>
      </c>
      <c r="K264" s="20">
        <f t="shared" si="25"/>
        <v>9.9498404083478681E-2</v>
      </c>
      <c r="L264" s="22"/>
    </row>
    <row r="265" spans="1:12" x14ac:dyDescent="0.2">
      <c r="A265" s="42" t="str">
        <f>IF(AND(G265=0,G265=0),"",H265-G265)</f>
        <v/>
      </c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4"/>
    </row>
    <row r="266" spans="1:12" x14ac:dyDescent="0.2">
      <c r="A266" s="7" t="s">
        <v>250</v>
      </c>
      <c r="B266" s="8"/>
      <c r="C266" s="9">
        <f t="shared" ref="C266:F266" si="36">C251+C259</f>
        <v>612752</v>
      </c>
      <c r="D266" s="10">
        <f t="shared" si="36"/>
        <v>581227</v>
      </c>
      <c r="E266" s="10">
        <f t="shared" si="36"/>
        <v>542781</v>
      </c>
      <c r="F266" s="10">
        <f t="shared" si="36"/>
        <v>530675.19919999992</v>
      </c>
      <c r="G266" s="10">
        <f>G251+G259</f>
        <v>301687</v>
      </c>
      <c r="H266" s="10">
        <v>306001.33659999992</v>
      </c>
      <c r="I266" s="11"/>
      <c r="J266" s="12">
        <f t="shared" si="24"/>
        <v>4314.3365999999223</v>
      </c>
      <c r="K266" s="13">
        <f t="shared" si="25"/>
        <v>1.430070437241221E-2</v>
      </c>
      <c r="L266" s="21"/>
    </row>
    <row r="267" spans="1:12" x14ac:dyDescent="0.2">
      <c r="A267" s="7" t="s">
        <v>251</v>
      </c>
      <c r="B267" s="8"/>
      <c r="C267" s="9">
        <f t="shared" ref="C267:H267" si="37">C252</f>
        <v>522826</v>
      </c>
      <c r="D267" s="10">
        <f t="shared" si="37"/>
        <v>483663</v>
      </c>
      <c r="E267" s="10">
        <f t="shared" si="37"/>
        <v>436497</v>
      </c>
      <c r="F267" s="10">
        <f t="shared" si="37"/>
        <v>412387.71970000007</v>
      </c>
      <c r="G267" s="10">
        <f t="shared" si="37"/>
        <v>257161</v>
      </c>
      <c r="H267" s="10">
        <v>233862.66990000001</v>
      </c>
      <c r="I267" s="11"/>
      <c r="J267" s="12">
        <f t="shared" si="24"/>
        <v>-23298.330099999992</v>
      </c>
      <c r="K267" s="13">
        <f t="shared" si="25"/>
        <v>-9.0598224847469058E-2</v>
      </c>
      <c r="L267" s="21"/>
    </row>
    <row r="268" spans="1:12" x14ac:dyDescent="0.2">
      <c r="A268" s="7" t="s">
        <v>252</v>
      </c>
      <c r="B268" s="8"/>
      <c r="C268" s="9">
        <f t="shared" ref="C268:H270" si="38">C253+C260</f>
        <v>410479</v>
      </c>
      <c r="D268" s="10">
        <f t="shared" si="38"/>
        <v>380075</v>
      </c>
      <c r="E268" s="10">
        <f t="shared" si="38"/>
        <v>373460</v>
      </c>
      <c r="F268" s="10">
        <f t="shared" si="38"/>
        <v>381164.57259999996</v>
      </c>
      <c r="G268" s="10">
        <f t="shared" si="38"/>
        <v>179561</v>
      </c>
      <c r="H268" s="10">
        <v>202450.91579999999</v>
      </c>
      <c r="I268" s="11"/>
      <c r="J268" s="12">
        <f t="shared" si="24"/>
        <v>22889.915799999988</v>
      </c>
      <c r="K268" s="13">
        <f t="shared" si="25"/>
        <v>0.12747710137502011</v>
      </c>
      <c r="L268" s="21"/>
    </row>
    <row r="269" spans="1:12" x14ac:dyDescent="0.2">
      <c r="A269" s="7" t="s">
        <v>253</v>
      </c>
      <c r="B269" s="8"/>
      <c r="C269" s="9">
        <f t="shared" si="38"/>
        <v>359768</v>
      </c>
      <c r="D269" s="10">
        <f t="shared" si="38"/>
        <v>350548</v>
      </c>
      <c r="E269" s="10">
        <f t="shared" si="38"/>
        <v>335922</v>
      </c>
      <c r="F269" s="10">
        <f t="shared" si="38"/>
        <v>330259.60189999995</v>
      </c>
      <c r="G269" s="10">
        <f t="shared" si="38"/>
        <v>180358</v>
      </c>
      <c r="H269" s="10">
        <v>183510.76690000002</v>
      </c>
      <c r="I269" s="11"/>
      <c r="J269" s="12">
        <f t="shared" si="24"/>
        <v>3152.7669000000169</v>
      </c>
      <c r="K269" s="13">
        <f t="shared" si="25"/>
        <v>1.7480604686235249E-2</v>
      </c>
      <c r="L269" s="21"/>
    </row>
    <row r="270" spans="1:12" s="4" customFormat="1" x14ac:dyDescent="0.2">
      <c r="A270" s="7" t="s">
        <v>254</v>
      </c>
      <c r="B270" s="8"/>
      <c r="C270" s="9">
        <f t="shared" si="38"/>
        <v>128042</v>
      </c>
      <c r="D270" s="10">
        <f t="shared" si="38"/>
        <v>123960</v>
      </c>
      <c r="E270" s="10">
        <f t="shared" si="38"/>
        <v>116464</v>
      </c>
      <c r="F270" s="10">
        <f>F255+F262</f>
        <v>115895.53959999999</v>
      </c>
      <c r="G270" s="10">
        <f>G255+G262</f>
        <v>61607</v>
      </c>
      <c r="H270" s="10">
        <v>59038.960999999996</v>
      </c>
      <c r="I270" s="11"/>
      <c r="J270" s="12">
        <f>IF(AND(G270=0,G270=0),"",H270-G270)</f>
        <v>-2568.0390000000043</v>
      </c>
      <c r="K270" s="13">
        <f>IFERROR(J270/G270,"")</f>
        <v>-4.1684207963380855E-2</v>
      </c>
      <c r="L270" s="21"/>
    </row>
    <row r="271" spans="1:12" x14ac:dyDescent="0.2">
      <c r="A271" s="7" t="s">
        <v>255</v>
      </c>
      <c r="B271" s="8"/>
      <c r="C271" s="9">
        <v>4252</v>
      </c>
      <c r="D271" s="10">
        <v>4520</v>
      </c>
      <c r="E271" s="10">
        <v>6481</v>
      </c>
      <c r="F271" s="10">
        <v>11.1646</v>
      </c>
      <c r="G271" s="10"/>
      <c r="H271" s="10"/>
      <c r="I271" s="11"/>
      <c r="J271" s="12"/>
      <c r="K271" s="13"/>
      <c r="L271" s="21"/>
    </row>
    <row r="272" spans="1:12" x14ac:dyDescent="0.2">
      <c r="A272" s="33" t="s">
        <v>256</v>
      </c>
      <c r="B272" s="28"/>
      <c r="C272" s="34">
        <f t="shared" ref="C272:F272" si="39">SUM(C266:C271)</f>
        <v>2038119</v>
      </c>
      <c r="D272" s="35">
        <f t="shared" si="39"/>
        <v>1923993</v>
      </c>
      <c r="E272" s="35">
        <f t="shared" si="39"/>
        <v>1811605</v>
      </c>
      <c r="F272" s="35">
        <f t="shared" si="39"/>
        <v>1770393.7975999999</v>
      </c>
      <c r="G272" s="35">
        <f>SUM(G266:G271)</f>
        <v>980374</v>
      </c>
      <c r="H272" s="35">
        <v>984864.65019999992</v>
      </c>
      <c r="I272" s="36"/>
      <c r="J272" s="37">
        <f>IF(AND(G272=0,G272=0),"",H272-G272)</f>
        <v>4490.6501999999164</v>
      </c>
      <c r="K272" s="38">
        <f t="shared" si="25"/>
        <v>4.5805480357495364E-3</v>
      </c>
      <c r="L272" s="39"/>
    </row>
    <row r="273" spans="1:12" x14ac:dyDescent="0.2">
      <c r="A273" s="45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7"/>
    </row>
    <row r="274" spans="1:12" x14ac:dyDescent="0.2">
      <c r="A274" s="48" t="s">
        <v>274</v>
      </c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50"/>
    </row>
  </sheetData>
  <mergeCells count="13">
    <mergeCell ref="A1:L1"/>
    <mergeCell ref="J2:K2"/>
    <mergeCell ref="A3:L3"/>
    <mergeCell ref="A58:L58"/>
    <mergeCell ref="A97:L97"/>
    <mergeCell ref="A265:L265"/>
    <mergeCell ref="A273:L273"/>
    <mergeCell ref="A274:L274"/>
    <mergeCell ref="A138:L138"/>
    <mergeCell ref="A176:L176"/>
    <mergeCell ref="A201:L201"/>
    <mergeCell ref="A249:L249"/>
    <mergeCell ref="A258:L258"/>
  </mergeCells>
  <printOptions horizontalCentered="1"/>
  <pageMargins left="0.25" right="0.25" top="0.5" bottom="0.75" header="0.25" footer="0.25"/>
  <pageSetup scale="85" fitToHeight="0" orientation="portrait" r:id="rId1"/>
  <headerFooter alignWithMargins="0">
    <oddFooter>&amp;CPage B-&amp;P</oddFooter>
  </headerFooter>
  <rowBreaks count="6" manualBreakCount="6">
    <brk id="57" max="16383" man="1"/>
    <brk id="96" max="16383" man="1"/>
    <brk id="137" max="16383" man="1"/>
    <brk id="175" max="16383" man="1"/>
    <brk id="200" max="16383" man="1"/>
    <brk id="2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24E5-B2A4-45DD-AA28-3DFD0ED5F7E4}">
  <dimension ref="A1:Q274"/>
  <sheetViews>
    <sheetView zoomScaleNormal="100" workbookViewId="0">
      <pane xSplit="2" ySplit="2" topLeftCell="C3" activePane="bottomRight" state="frozen"/>
      <selection activeCell="H262" sqref="H262"/>
      <selection pane="topRight" activeCell="H262" sqref="H262"/>
      <selection pane="bottomLeft" activeCell="H262" sqref="H262"/>
      <selection pane="bottomRight" activeCell="K162" sqref="K162"/>
    </sheetView>
  </sheetViews>
  <sheetFormatPr defaultRowHeight="12.75" x14ac:dyDescent="0.2"/>
  <cols>
    <col min="1" max="1" width="16.28515625" style="2" customWidth="1"/>
    <col min="2" max="2" width="2.7109375" style="3" bestFit="1" customWidth="1"/>
    <col min="3" max="3" width="10.42578125" style="2" bestFit="1" customWidth="1"/>
    <col min="4" max="4" width="9.85546875" style="2" bestFit="1" customWidth="1"/>
    <col min="5" max="5" width="10.140625" style="2" bestFit="1" customWidth="1"/>
    <col min="6" max="6" width="9.85546875" style="2" bestFit="1" customWidth="1"/>
    <col min="7" max="7" width="10.140625" style="2" bestFit="1" customWidth="1"/>
    <col min="8" max="8" width="9.140625" style="2" customWidth="1"/>
    <col min="9" max="9" width="2.7109375" style="2" hidden="1" customWidth="1"/>
    <col min="10" max="10" width="9.7109375" style="2" bestFit="1" customWidth="1"/>
    <col min="11" max="11" width="8.7109375" style="2" customWidth="1"/>
    <col min="12" max="12" width="10.140625" bestFit="1" customWidth="1"/>
  </cols>
  <sheetData>
    <row r="1" spans="1:13" ht="15" x14ac:dyDescent="0.25">
      <c r="A1" s="51" t="s">
        <v>257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3" s="1" customFormat="1" ht="13.5" thickBot="1" x14ac:dyDescent="0.25">
      <c r="A2" s="29" t="s">
        <v>1</v>
      </c>
      <c r="B2" s="32" t="s">
        <v>267</v>
      </c>
      <c r="C2" s="30">
        <v>2016</v>
      </c>
      <c r="D2" s="30">
        <v>2017</v>
      </c>
      <c r="E2" s="30">
        <v>2018</v>
      </c>
      <c r="F2" s="30">
        <v>2019</v>
      </c>
      <c r="G2" s="30">
        <v>2020</v>
      </c>
      <c r="H2" s="30">
        <v>2021</v>
      </c>
      <c r="I2" s="30"/>
      <c r="J2" s="52" t="s">
        <v>272</v>
      </c>
      <c r="K2" s="53"/>
      <c r="L2" s="31" t="s">
        <v>273</v>
      </c>
    </row>
    <row r="3" spans="1:13" ht="3.75" customHeight="1" x14ac:dyDescent="0.2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 spans="1:13" x14ac:dyDescent="0.2">
      <c r="A4" s="7" t="s">
        <v>2</v>
      </c>
      <c r="B4" s="8" t="str">
        <f>IF(OR('Average Weekday'!B4=0,'Average Weekday'!B4=""),"",'Average Weekday'!B4)</f>
        <v/>
      </c>
      <c r="C4" s="10">
        <v>21601</v>
      </c>
      <c r="D4" s="10">
        <v>21218</v>
      </c>
      <c r="E4" s="10">
        <v>20490</v>
      </c>
      <c r="F4" s="10">
        <v>21392.433799999999</v>
      </c>
      <c r="G4" s="10">
        <v>14541</v>
      </c>
      <c r="H4" s="10">
        <v>12649.5651</v>
      </c>
      <c r="I4" s="11"/>
      <c r="J4" s="12">
        <f>IF(AND(G4=0,G4=0),"",H4-G4)</f>
        <v>-1891.4349000000002</v>
      </c>
      <c r="K4" s="13">
        <f>IFERROR(J4/G4,"")</f>
        <v>-0.1300759851454508</v>
      </c>
      <c r="L4" s="14">
        <v>20</v>
      </c>
      <c r="M4" s="2"/>
    </row>
    <row r="5" spans="1:13" x14ac:dyDescent="0.2">
      <c r="A5" s="7" t="s">
        <v>3</v>
      </c>
      <c r="B5" s="8" t="str">
        <f>IF(OR('Average Weekday'!B5=0,'Average Weekday'!B5=""),"",'Average Weekday'!B5)</f>
        <v/>
      </c>
      <c r="C5" s="10">
        <v>1926</v>
      </c>
      <c r="D5" s="10">
        <v>1805</v>
      </c>
      <c r="E5" s="10">
        <v>1856</v>
      </c>
      <c r="F5" s="10">
        <v>2015.8911000000001</v>
      </c>
      <c r="G5" s="10">
        <v>1058</v>
      </c>
      <c r="H5" s="10">
        <v>1251.0119</v>
      </c>
      <c r="I5" s="11"/>
      <c r="J5" s="12">
        <f t="shared" ref="J5:J68" si="0">IF(AND(G5=0,G5=0),"",H5-G5)</f>
        <v>193.01189999999997</v>
      </c>
      <c r="K5" s="13">
        <f t="shared" ref="K5:K68" si="1">IFERROR(J5/G5,"")</f>
        <v>0.18243090737240072</v>
      </c>
      <c r="L5" s="14">
        <v>158</v>
      </c>
      <c r="M5" s="2"/>
    </row>
    <row r="6" spans="1:13" x14ac:dyDescent="0.2">
      <c r="A6" s="7" t="s">
        <v>4</v>
      </c>
      <c r="B6" s="8" t="str">
        <f>IF(OR('Average Weekday'!B6=0,'Average Weekday'!B6=""),"",'Average Weekday'!B6)</f>
        <v/>
      </c>
      <c r="C6" s="10">
        <v>16569</v>
      </c>
      <c r="D6" s="10">
        <v>16173</v>
      </c>
      <c r="E6" s="10">
        <v>16223</v>
      </c>
      <c r="F6" s="10">
        <v>17252.290099999998</v>
      </c>
      <c r="G6" s="10">
        <v>10695</v>
      </c>
      <c r="H6" s="10">
        <v>10289.397499999999</v>
      </c>
      <c r="I6" s="11"/>
      <c r="J6" s="12">
        <f t="shared" si="0"/>
        <v>-405.60250000000087</v>
      </c>
      <c r="K6" s="13">
        <f t="shared" si="1"/>
        <v>-3.7924497428705087E-2</v>
      </c>
      <c r="L6" s="14">
        <v>30</v>
      </c>
      <c r="M6" s="2"/>
    </row>
    <row r="7" spans="1:13" x14ac:dyDescent="0.2">
      <c r="A7" s="7" t="s">
        <v>5</v>
      </c>
      <c r="B7" s="8" t="str">
        <f>IF(OR('Average Weekday'!B7=0,'Average Weekday'!B7=""),"",'Average Weekday'!B7)</f>
        <v/>
      </c>
      <c r="C7" s="10">
        <v>6235</v>
      </c>
      <c r="D7" s="10">
        <v>6308</v>
      </c>
      <c r="E7" s="10">
        <v>6292</v>
      </c>
      <c r="F7" s="10">
        <v>6176.5730999999996</v>
      </c>
      <c r="G7" s="10">
        <v>2369</v>
      </c>
      <c r="H7" s="10">
        <v>3636.0093999999999</v>
      </c>
      <c r="I7" s="11"/>
      <c r="J7" s="12">
        <f t="shared" si="0"/>
        <v>1267.0093999999999</v>
      </c>
      <c r="K7" s="13">
        <f t="shared" si="1"/>
        <v>0.53482878851836213</v>
      </c>
      <c r="L7" s="14">
        <v>111</v>
      </c>
      <c r="M7" s="2"/>
    </row>
    <row r="8" spans="1:13" x14ac:dyDescent="0.2">
      <c r="A8" s="7" t="s">
        <v>6</v>
      </c>
      <c r="B8" s="8" t="str">
        <f>IF(OR('Average Weekday'!B8=0,'Average Weekday'!B8=""),"",'Average Weekday'!B8)</f>
        <v/>
      </c>
      <c r="C8" s="10">
        <v>47748</v>
      </c>
      <c r="D8" s="10">
        <v>45584</v>
      </c>
      <c r="E8" s="10">
        <v>41246</v>
      </c>
      <c r="F8" s="10">
        <v>39536.100900000005</v>
      </c>
      <c r="G8" s="10">
        <v>28328</v>
      </c>
      <c r="H8" s="10">
        <v>23040.2114</v>
      </c>
      <c r="I8" s="11"/>
      <c r="J8" s="12">
        <f t="shared" si="0"/>
        <v>-5287.7885999999999</v>
      </c>
      <c r="K8" s="13">
        <f t="shared" si="1"/>
        <v>-0.18666296950014119</v>
      </c>
      <c r="L8" s="14">
        <v>5</v>
      </c>
      <c r="M8" s="2"/>
    </row>
    <row r="9" spans="1:13" x14ac:dyDescent="0.2">
      <c r="A9" s="7" t="s">
        <v>7</v>
      </c>
      <c r="B9" s="8" t="str">
        <f>IF(OR('Average Weekday'!B9=0,'Average Weekday'!B9=""),"",'Average Weekday'!B9)</f>
        <v/>
      </c>
      <c r="C9" s="10">
        <v>4874</v>
      </c>
      <c r="D9" s="10">
        <v>4611</v>
      </c>
      <c r="E9" s="10">
        <v>3906</v>
      </c>
      <c r="F9" s="10">
        <v>3956.4688000000001</v>
      </c>
      <c r="G9" s="10">
        <v>3138</v>
      </c>
      <c r="H9" s="10">
        <v>2542.3173999999999</v>
      </c>
      <c r="I9" s="11"/>
      <c r="J9" s="12">
        <f t="shared" si="0"/>
        <v>-595.68260000000009</v>
      </c>
      <c r="K9" s="13">
        <f t="shared" si="1"/>
        <v>-0.18982874442319952</v>
      </c>
      <c r="L9" s="14">
        <v>130</v>
      </c>
      <c r="M9" s="2"/>
    </row>
    <row r="10" spans="1:13" x14ac:dyDescent="0.2">
      <c r="A10" s="7" t="s">
        <v>8</v>
      </c>
      <c r="B10" s="8" t="str">
        <f>IF(OR('Average Weekday'!B10=0,'Average Weekday'!B10=""),"",'Average Weekday'!B10)</f>
        <v/>
      </c>
      <c r="C10" s="10">
        <v>22245</v>
      </c>
      <c r="D10" s="10">
        <v>21529</v>
      </c>
      <c r="E10" s="10">
        <v>21247</v>
      </c>
      <c r="F10" s="10">
        <v>20767.365400000002</v>
      </c>
      <c r="G10" s="10">
        <v>8151</v>
      </c>
      <c r="H10" s="10">
        <v>12230.927899999999</v>
      </c>
      <c r="I10" s="11"/>
      <c r="J10" s="12">
        <f t="shared" si="0"/>
        <v>4079.9278999999988</v>
      </c>
      <c r="K10" s="13">
        <f t="shared" si="1"/>
        <v>0.50054323395902334</v>
      </c>
      <c r="L10" s="14">
        <v>22</v>
      </c>
      <c r="M10" s="2"/>
    </row>
    <row r="11" spans="1:13" x14ac:dyDescent="0.2">
      <c r="A11" s="7" t="s">
        <v>9</v>
      </c>
      <c r="B11" s="8" t="str">
        <f>IF(OR('Average Weekday'!B11=0,'Average Weekday'!B11=""),"",'Average Weekday'!B11)</f>
        <v/>
      </c>
      <c r="C11" s="10">
        <v>17200</v>
      </c>
      <c r="D11" s="10">
        <v>17225</v>
      </c>
      <c r="E11" s="10">
        <v>17416</v>
      </c>
      <c r="F11" s="10">
        <v>16910.204600000001</v>
      </c>
      <c r="G11" s="10">
        <v>5929</v>
      </c>
      <c r="H11" s="10">
        <v>9130.0223000000005</v>
      </c>
      <c r="I11" s="11"/>
      <c r="J11" s="12">
        <f t="shared" si="0"/>
        <v>3201.0223000000005</v>
      </c>
      <c r="K11" s="13">
        <f t="shared" si="1"/>
        <v>0.53989244391971669</v>
      </c>
      <c r="L11" s="14">
        <v>37</v>
      </c>
      <c r="M11" s="2"/>
    </row>
    <row r="12" spans="1:13" x14ac:dyDescent="0.2">
      <c r="A12" s="7" t="s">
        <v>10</v>
      </c>
      <c r="B12" s="8" t="str">
        <f>IF(OR('Average Weekday'!B12=0,'Average Weekday'!B12=""),"",'Average Weekday'!B12)</f>
        <v/>
      </c>
      <c r="C12" s="10">
        <v>10001</v>
      </c>
      <c r="D12" s="10">
        <v>9636</v>
      </c>
      <c r="E12" s="10">
        <v>9442</v>
      </c>
      <c r="F12" s="10">
        <v>9293.9987000000001</v>
      </c>
      <c r="G12" s="10">
        <v>3779</v>
      </c>
      <c r="H12" s="10">
        <v>5931.5259000000005</v>
      </c>
      <c r="I12" s="11"/>
      <c r="J12" s="12">
        <f t="shared" si="0"/>
        <v>2152.5259000000005</v>
      </c>
      <c r="K12" s="13">
        <f t="shared" si="1"/>
        <v>0.5696019846520245</v>
      </c>
      <c r="L12" s="14">
        <v>74</v>
      </c>
      <c r="M12" s="2"/>
    </row>
    <row r="13" spans="1:13" x14ac:dyDescent="0.2">
      <c r="A13" s="7" t="s">
        <v>11</v>
      </c>
      <c r="B13" s="8" t="str">
        <f>IF(OR('Average Weekday'!B13=0,'Average Weekday'!B13=""),"",'Average Weekday'!B13)</f>
        <v/>
      </c>
      <c r="C13" s="10">
        <v>17829</v>
      </c>
      <c r="D13" s="10">
        <v>15698</v>
      </c>
      <c r="E13" s="10">
        <v>13389</v>
      </c>
      <c r="F13" s="10">
        <v>12369.333699999999</v>
      </c>
      <c r="G13" s="10">
        <v>9422</v>
      </c>
      <c r="H13" s="10">
        <v>7453.1085000000003</v>
      </c>
      <c r="I13" s="11"/>
      <c r="J13" s="12">
        <f t="shared" si="0"/>
        <v>-1968.8914999999997</v>
      </c>
      <c r="K13" s="13">
        <f t="shared" si="1"/>
        <v>-0.20896746975164507</v>
      </c>
      <c r="L13" s="14">
        <v>49</v>
      </c>
      <c r="M13" s="2"/>
    </row>
    <row r="14" spans="1:13" x14ac:dyDescent="0.2">
      <c r="A14" s="7" t="s">
        <v>12</v>
      </c>
      <c r="B14" s="8" t="str">
        <f>IF(OR('Average Weekday'!B14=0,'Average Weekday'!B14=""),"",'Average Weekday'!B14)</f>
        <v/>
      </c>
      <c r="C14" s="10">
        <v>6342</v>
      </c>
      <c r="D14" s="10">
        <v>6311</v>
      </c>
      <c r="E14" s="10">
        <v>6054</v>
      </c>
      <c r="F14" s="10">
        <v>6033.3577999999998</v>
      </c>
      <c r="G14" s="10">
        <v>4959</v>
      </c>
      <c r="H14" s="10">
        <v>4126.9072999999999</v>
      </c>
      <c r="I14" s="11"/>
      <c r="J14" s="12">
        <f t="shared" si="0"/>
        <v>-832.09270000000015</v>
      </c>
      <c r="K14" s="13">
        <f t="shared" si="1"/>
        <v>-0.16779445452712244</v>
      </c>
      <c r="L14" s="14">
        <v>106</v>
      </c>
      <c r="M14" s="2"/>
    </row>
    <row r="15" spans="1:13" x14ac:dyDescent="0.2">
      <c r="A15" s="7" t="s">
        <v>13</v>
      </c>
      <c r="B15" s="8" t="str">
        <f>IF(OR('Average Weekday'!B15=0,'Average Weekday'!B15=""),"",'Average Weekday'!B15)</f>
        <v/>
      </c>
      <c r="C15" s="10">
        <v>8082</v>
      </c>
      <c r="D15" s="10">
        <v>7296</v>
      </c>
      <c r="E15" s="10">
        <v>6477</v>
      </c>
      <c r="F15" s="10">
        <v>6125.6433999999999</v>
      </c>
      <c r="G15" s="10">
        <v>4370</v>
      </c>
      <c r="H15" s="10">
        <v>3480.1840000000002</v>
      </c>
      <c r="I15" s="11"/>
      <c r="J15" s="12">
        <f t="shared" si="0"/>
        <v>-889.8159999999998</v>
      </c>
      <c r="K15" s="13">
        <f t="shared" si="1"/>
        <v>-0.20361922196796334</v>
      </c>
      <c r="L15" s="14">
        <v>112</v>
      </c>
      <c r="M15" s="2"/>
    </row>
    <row r="16" spans="1:13" x14ac:dyDescent="0.2">
      <c r="A16" s="7" t="s">
        <v>14</v>
      </c>
      <c r="B16" s="8" t="str">
        <f>IF(OR('Average Weekday'!B16=0,'Average Weekday'!B16=""),"",'Average Weekday'!B16)</f>
        <v/>
      </c>
      <c r="C16" s="10">
        <v>29405</v>
      </c>
      <c r="D16" s="10">
        <v>26557</v>
      </c>
      <c r="E16" s="10">
        <v>24106</v>
      </c>
      <c r="F16" s="10">
        <v>22386.2075</v>
      </c>
      <c r="G16" s="10">
        <v>16745</v>
      </c>
      <c r="H16" s="10">
        <v>13392.1461</v>
      </c>
      <c r="I16" s="11"/>
      <c r="J16" s="12">
        <f t="shared" si="0"/>
        <v>-3352.8539000000001</v>
      </c>
      <c r="K16" s="13">
        <f t="shared" si="1"/>
        <v>-0.20023015228426397</v>
      </c>
      <c r="L16" s="14">
        <v>18</v>
      </c>
      <c r="M16" s="2"/>
    </row>
    <row r="17" spans="1:13" x14ac:dyDescent="0.2">
      <c r="A17" s="7" t="s">
        <v>15</v>
      </c>
      <c r="B17" s="8" t="str">
        <f>IF(OR('Average Weekday'!B17=0,'Average Weekday'!B17=""),"",'Average Weekday'!B17)</f>
        <v/>
      </c>
      <c r="C17" s="10">
        <v>5880</v>
      </c>
      <c r="D17" s="10">
        <v>5921</v>
      </c>
      <c r="E17" s="10">
        <v>5664</v>
      </c>
      <c r="F17" s="10">
        <v>5774.0275999999994</v>
      </c>
      <c r="G17" s="10">
        <v>2169</v>
      </c>
      <c r="H17" s="10">
        <v>2958.1619000000001</v>
      </c>
      <c r="I17" s="11"/>
      <c r="J17" s="12">
        <f t="shared" si="0"/>
        <v>789.16190000000006</v>
      </c>
      <c r="K17" s="13">
        <f t="shared" si="1"/>
        <v>0.36383674504379904</v>
      </c>
      <c r="L17" s="14">
        <v>124</v>
      </c>
      <c r="M17" s="2"/>
    </row>
    <row r="18" spans="1:13" x14ac:dyDescent="0.2">
      <c r="A18" s="7" t="s">
        <v>16</v>
      </c>
      <c r="B18" s="8" t="str">
        <f>IF(OR('Average Weekday'!B18=0,'Average Weekday'!B18=""),"",'Average Weekday'!B18)</f>
        <v/>
      </c>
      <c r="C18" s="10">
        <v>11188</v>
      </c>
      <c r="D18" s="10">
        <v>9974</v>
      </c>
      <c r="E18" s="10">
        <v>9346</v>
      </c>
      <c r="F18" s="10">
        <v>10597.4763</v>
      </c>
      <c r="G18" s="10">
        <v>7671</v>
      </c>
      <c r="H18" s="10">
        <v>6507.6399000000001</v>
      </c>
      <c r="I18" s="11"/>
      <c r="J18" s="12">
        <f t="shared" si="0"/>
        <v>-1163.3600999999999</v>
      </c>
      <c r="K18" s="13">
        <f t="shared" si="1"/>
        <v>-0.1516569026202581</v>
      </c>
      <c r="L18" s="14">
        <v>61</v>
      </c>
      <c r="M18" s="2"/>
    </row>
    <row r="19" spans="1:13" x14ac:dyDescent="0.2">
      <c r="A19" s="7" t="s">
        <v>17</v>
      </c>
      <c r="B19" s="8" t="str">
        <f>IF(OR('Average Weekday'!B19=0,'Average Weekday'!B19=""),"",'Average Weekday'!B19)</f>
        <v/>
      </c>
      <c r="C19" s="10">
        <v>7141</v>
      </c>
      <c r="D19" s="10">
        <v>6517</v>
      </c>
      <c r="E19" s="10">
        <v>5943</v>
      </c>
      <c r="F19" s="10">
        <v>5822.6769999999997</v>
      </c>
      <c r="G19" s="10">
        <v>4439</v>
      </c>
      <c r="H19" s="10">
        <v>3476.4529000000002</v>
      </c>
      <c r="I19" s="11"/>
      <c r="J19" s="12">
        <f t="shared" si="0"/>
        <v>-962.54709999999977</v>
      </c>
      <c r="K19" s="13">
        <f t="shared" si="1"/>
        <v>-0.21683872493804907</v>
      </c>
      <c r="L19" s="14">
        <v>113</v>
      </c>
      <c r="M19" s="2"/>
    </row>
    <row r="20" spans="1:13" x14ac:dyDescent="0.2">
      <c r="A20" s="7" t="s">
        <v>18</v>
      </c>
      <c r="B20" s="8" t="str">
        <f>IF(OR('Average Weekday'!B20=0,'Average Weekday'!B20=""),"",'Average Weekday'!B20)</f>
        <v/>
      </c>
      <c r="C20" s="10">
        <v>2651</v>
      </c>
      <c r="D20" s="10">
        <v>2725</v>
      </c>
      <c r="E20" s="10">
        <v>2910</v>
      </c>
      <c r="F20" s="10">
        <v>3002.5587999999998</v>
      </c>
      <c r="G20" s="10">
        <v>2061</v>
      </c>
      <c r="H20" s="10">
        <v>1620.6738</v>
      </c>
      <c r="I20" s="11"/>
      <c r="J20" s="12">
        <f t="shared" si="0"/>
        <v>-440.32619999999997</v>
      </c>
      <c r="K20" s="13">
        <f t="shared" si="1"/>
        <v>-0.21364687045123726</v>
      </c>
      <c r="L20" s="14">
        <v>153</v>
      </c>
      <c r="M20" s="2"/>
    </row>
    <row r="21" spans="1:13" x14ac:dyDescent="0.2">
      <c r="A21" s="7" t="s">
        <v>19</v>
      </c>
      <c r="B21" s="8" t="str">
        <f>IF(OR('Average Weekday'!B21=0,'Average Weekday'!B21=""),"",'Average Weekday'!B21)</f>
        <v/>
      </c>
      <c r="C21" s="10">
        <v>11806</v>
      </c>
      <c r="D21" s="10">
        <v>11013</v>
      </c>
      <c r="E21" s="10">
        <v>9846</v>
      </c>
      <c r="F21" s="10">
        <v>9656.2092999999986</v>
      </c>
      <c r="G21" s="10">
        <v>6734</v>
      </c>
      <c r="H21" s="10">
        <v>5460.0663000000004</v>
      </c>
      <c r="I21" s="11"/>
      <c r="J21" s="12">
        <f t="shared" si="0"/>
        <v>-1273.9336999999996</v>
      </c>
      <c r="K21" s="13">
        <f t="shared" si="1"/>
        <v>-0.18917934362934358</v>
      </c>
      <c r="L21" s="14">
        <v>83</v>
      </c>
      <c r="M21" s="2"/>
    </row>
    <row r="22" spans="1:13" x14ac:dyDescent="0.2">
      <c r="A22" s="7" t="s">
        <v>20</v>
      </c>
      <c r="B22" s="8" t="str">
        <f>IF(OR('Average Weekday'!B22=0,'Average Weekday'!B22=""),"",'Average Weekday'!B22)</f>
        <v/>
      </c>
      <c r="C22" s="9">
        <v>12116</v>
      </c>
      <c r="D22" s="10">
        <v>11638</v>
      </c>
      <c r="E22" s="10">
        <v>10858</v>
      </c>
      <c r="F22" s="10">
        <v>10965.2479</v>
      </c>
      <c r="G22" s="10">
        <v>7567</v>
      </c>
      <c r="H22" s="10">
        <v>6294.0333000000001</v>
      </c>
      <c r="I22" s="11"/>
      <c r="J22" s="12">
        <f t="shared" si="0"/>
        <v>-1272.9666999999999</v>
      </c>
      <c r="K22" s="13">
        <f t="shared" si="1"/>
        <v>-0.16822607374124487</v>
      </c>
      <c r="L22" s="14">
        <v>68</v>
      </c>
      <c r="M22" s="2"/>
    </row>
    <row r="23" spans="1:13" x14ac:dyDescent="0.2">
      <c r="A23" s="7" t="s">
        <v>21</v>
      </c>
      <c r="B23" s="8" t="str">
        <f>IF(OR('Average Weekday'!B23=0,'Average Weekday'!B23=""),"",'Average Weekday'!B23)</f>
        <v/>
      </c>
      <c r="C23" s="9">
        <v>1808</v>
      </c>
      <c r="D23" s="10">
        <v>1873</v>
      </c>
      <c r="E23" s="10">
        <v>1768</v>
      </c>
      <c r="F23" s="10">
        <v>1816.5974999999999</v>
      </c>
      <c r="G23" s="10">
        <v>1048</v>
      </c>
      <c r="H23" s="10">
        <v>1076.9488000000001</v>
      </c>
      <c r="I23" s="11"/>
      <c r="J23" s="12">
        <f t="shared" si="0"/>
        <v>28.948800000000119</v>
      </c>
      <c r="K23" s="13">
        <f t="shared" si="1"/>
        <v>2.7622900763358892E-2</v>
      </c>
      <c r="L23" s="14">
        <v>162</v>
      </c>
      <c r="M23" s="2"/>
    </row>
    <row r="24" spans="1:13" x14ac:dyDescent="0.2">
      <c r="A24" s="7" t="s">
        <v>22</v>
      </c>
      <c r="B24" s="8" t="str">
        <f>IF(OR('Average Weekday'!B24=0,'Average Weekday'!B24=""),"",'Average Weekday'!B24)</f>
        <v/>
      </c>
      <c r="C24" s="9">
        <v>747</v>
      </c>
      <c r="D24" s="10">
        <v>912</v>
      </c>
      <c r="E24" s="10">
        <v>1016</v>
      </c>
      <c r="F24" s="10">
        <v>1307.6462999999999</v>
      </c>
      <c r="G24" s="10">
        <v>567</v>
      </c>
      <c r="H24" s="10">
        <v>512.88789999999995</v>
      </c>
      <c r="I24" s="11"/>
      <c r="J24" s="12">
        <f t="shared" si="0"/>
        <v>-54.112100000000055</v>
      </c>
      <c r="K24" s="13">
        <f t="shared" si="1"/>
        <v>-9.5435802469135897E-2</v>
      </c>
      <c r="L24" s="14">
        <v>171</v>
      </c>
      <c r="M24" s="2"/>
    </row>
    <row r="25" spans="1:13" x14ac:dyDescent="0.2">
      <c r="A25" s="7" t="s">
        <v>23</v>
      </c>
      <c r="B25" s="8" t="str">
        <f>IF(OR('Average Weekday'!B25=0,'Average Weekday'!B25=""),"",'Average Weekday'!B25)</f>
        <v/>
      </c>
      <c r="C25" s="9">
        <v>44345</v>
      </c>
      <c r="D25" s="10">
        <v>42231</v>
      </c>
      <c r="E25" s="10">
        <v>38486</v>
      </c>
      <c r="F25" s="10">
        <v>33627.449399999998</v>
      </c>
      <c r="G25" s="10">
        <v>25704</v>
      </c>
      <c r="H25" s="10">
        <v>19807.577799999999</v>
      </c>
      <c r="I25" s="11"/>
      <c r="J25" s="12">
        <f t="shared" si="0"/>
        <v>-5896.4222000000009</v>
      </c>
      <c r="K25" s="13">
        <f t="shared" si="1"/>
        <v>-0.22939706660441958</v>
      </c>
      <c r="L25" s="14">
        <v>7</v>
      </c>
      <c r="M25" s="2"/>
    </row>
    <row r="26" spans="1:13" x14ac:dyDescent="0.2">
      <c r="A26" s="7" t="s">
        <v>24</v>
      </c>
      <c r="B26" s="8" t="str">
        <f>IF(OR('Average Weekday'!B26=0,'Average Weekday'!B26=""),"",'Average Weekday'!B26)</f>
        <v/>
      </c>
      <c r="C26" s="9">
        <v>11491</v>
      </c>
      <c r="D26" s="10">
        <v>11415</v>
      </c>
      <c r="E26" s="10">
        <v>10463</v>
      </c>
      <c r="F26" s="10">
        <v>10264.514800000001</v>
      </c>
      <c r="G26" s="10">
        <v>7904</v>
      </c>
      <c r="H26" s="10">
        <v>6586.5393999999997</v>
      </c>
      <c r="I26" s="11"/>
      <c r="J26" s="12">
        <f t="shared" si="0"/>
        <v>-1317.4606000000003</v>
      </c>
      <c r="K26" s="13">
        <f t="shared" si="1"/>
        <v>-0.16668276821862352</v>
      </c>
      <c r="L26" s="14">
        <v>58</v>
      </c>
      <c r="M26" s="2"/>
    </row>
    <row r="27" spans="1:13" x14ac:dyDescent="0.2">
      <c r="A27" s="7" t="s">
        <v>25</v>
      </c>
      <c r="B27" s="8" t="str">
        <f>IF(OR('Average Weekday'!B27=0,'Average Weekday'!B27=""),"",'Average Weekday'!B27)</f>
        <v/>
      </c>
      <c r="C27" s="9">
        <v>2158</v>
      </c>
      <c r="D27" s="10">
        <v>2749</v>
      </c>
      <c r="E27" s="10">
        <v>2520</v>
      </c>
      <c r="F27" s="10">
        <v>2424.7056000000002</v>
      </c>
      <c r="G27" s="10">
        <v>1044</v>
      </c>
      <c r="H27" s="10">
        <v>1461.9740000000002</v>
      </c>
      <c r="I27" s="11"/>
      <c r="J27" s="12">
        <f t="shared" si="0"/>
        <v>417.97400000000016</v>
      </c>
      <c r="K27" s="13">
        <f t="shared" si="1"/>
        <v>0.40035823754789285</v>
      </c>
      <c r="L27" s="14">
        <v>155</v>
      </c>
      <c r="M27" s="2"/>
    </row>
    <row r="28" spans="1:13" x14ac:dyDescent="0.2">
      <c r="A28" s="7" t="s">
        <v>26</v>
      </c>
      <c r="B28" s="8" t="str">
        <f>IF(OR('Average Weekday'!B28=0,'Average Weekday'!B28=""),"",'Average Weekday'!B28)</f>
        <v/>
      </c>
      <c r="C28" s="9">
        <v>21012</v>
      </c>
      <c r="D28" s="10">
        <v>21512</v>
      </c>
      <c r="E28" s="10">
        <v>20584</v>
      </c>
      <c r="F28" s="10">
        <v>19096.025699999998</v>
      </c>
      <c r="G28" s="10">
        <v>6553</v>
      </c>
      <c r="H28" s="10">
        <v>10434.4025</v>
      </c>
      <c r="I28" s="11"/>
      <c r="J28" s="12">
        <f t="shared" si="0"/>
        <v>3881.4025000000001</v>
      </c>
      <c r="K28" s="13">
        <f t="shared" si="1"/>
        <v>0.59230924767282167</v>
      </c>
      <c r="L28" s="14">
        <v>29</v>
      </c>
      <c r="M28" s="2"/>
    </row>
    <row r="29" spans="1:13" x14ac:dyDescent="0.2">
      <c r="A29" s="7" t="s">
        <v>27</v>
      </c>
      <c r="B29" s="8" t="str">
        <f>IF(OR('Average Weekday'!B29=0,'Average Weekday'!B29=""),"",'Average Weekday'!B29)</f>
        <v/>
      </c>
      <c r="C29" s="9">
        <v>306</v>
      </c>
      <c r="D29" s="10">
        <v>302</v>
      </c>
      <c r="E29" s="10">
        <v>331</v>
      </c>
      <c r="F29" s="10">
        <v>340.75290000000001</v>
      </c>
      <c r="G29" s="10">
        <v>551</v>
      </c>
      <c r="H29" s="10">
        <v>259.38830000000002</v>
      </c>
      <c r="I29" s="11"/>
      <c r="J29" s="12">
        <f t="shared" si="0"/>
        <v>-291.61169999999998</v>
      </c>
      <c r="K29" s="13">
        <f t="shared" si="1"/>
        <v>-0.52924083484573503</v>
      </c>
      <c r="L29" s="14">
        <v>174</v>
      </c>
      <c r="M29" s="2"/>
    </row>
    <row r="30" spans="1:13" x14ac:dyDescent="0.2">
      <c r="A30" s="7" t="s">
        <v>28</v>
      </c>
      <c r="B30" s="8" t="str">
        <f>IF(OR('Average Weekday'!B30=0,'Average Weekday'!B30=""),"",'Average Weekday'!B30)</f>
        <v/>
      </c>
      <c r="C30" s="9">
        <v>36216</v>
      </c>
      <c r="D30" s="10">
        <v>32701</v>
      </c>
      <c r="E30" s="10">
        <v>30797</v>
      </c>
      <c r="F30" s="10">
        <v>30696.588499999998</v>
      </c>
      <c r="G30" s="10">
        <v>22790</v>
      </c>
      <c r="H30" s="10">
        <v>18438.810000000001</v>
      </c>
      <c r="I30" s="11"/>
      <c r="J30" s="12">
        <f t="shared" si="0"/>
        <v>-4351.1899999999987</v>
      </c>
      <c r="K30" s="13">
        <f t="shared" si="1"/>
        <v>-0.19092540587977178</v>
      </c>
      <c r="L30" s="14">
        <v>9</v>
      </c>
      <c r="M30" s="2"/>
    </row>
    <row r="31" spans="1:13" x14ac:dyDescent="0.2">
      <c r="A31" s="7" t="s">
        <v>29</v>
      </c>
      <c r="B31" s="8" t="str">
        <f>IF(OR('Average Weekday'!B31=0,'Average Weekday'!B31=""),"",'Average Weekday'!B31)</f>
        <v/>
      </c>
      <c r="C31" s="9">
        <v>3801</v>
      </c>
      <c r="D31" s="10">
        <v>3600</v>
      </c>
      <c r="E31" s="10">
        <v>3192</v>
      </c>
      <c r="F31" s="10">
        <v>2575.7241000000004</v>
      </c>
      <c r="G31" s="10">
        <v>1842</v>
      </c>
      <c r="H31" s="10">
        <v>1523.1268</v>
      </c>
      <c r="I31" s="11"/>
      <c r="J31" s="12">
        <f t="shared" si="0"/>
        <v>-318.8732</v>
      </c>
      <c r="K31" s="13">
        <f t="shared" si="1"/>
        <v>-0.17311248642779586</v>
      </c>
      <c r="L31" s="14">
        <v>154</v>
      </c>
      <c r="M31" s="2"/>
    </row>
    <row r="32" spans="1:13" x14ac:dyDescent="0.2">
      <c r="A32" s="7" t="s">
        <v>30</v>
      </c>
      <c r="B32" s="8" t="str">
        <f>IF(OR('Average Weekday'!B32=0,'Average Weekday'!B32=""),"",'Average Weekday'!B32)</f>
        <v/>
      </c>
      <c r="C32" s="9">
        <v>11716</v>
      </c>
      <c r="D32" s="10">
        <v>11113</v>
      </c>
      <c r="E32" s="10">
        <v>10601</v>
      </c>
      <c r="F32" s="10">
        <v>10518.4681</v>
      </c>
      <c r="G32" s="10">
        <v>3685</v>
      </c>
      <c r="H32" s="10">
        <v>5480.2080999999998</v>
      </c>
      <c r="I32" s="11"/>
      <c r="J32" s="12">
        <f t="shared" si="0"/>
        <v>1795.2080999999998</v>
      </c>
      <c r="K32" s="13">
        <f t="shared" si="1"/>
        <v>0.48716637720488465</v>
      </c>
      <c r="L32" s="14">
        <v>82</v>
      </c>
      <c r="M32" s="2"/>
    </row>
    <row r="33" spans="1:13" x14ac:dyDescent="0.2">
      <c r="A33" s="7" t="s">
        <v>31</v>
      </c>
      <c r="B33" s="8" t="str">
        <f>IF(OR('Average Weekday'!B33=0,'Average Weekday'!B33=""),"",'Average Weekday'!B33)</f>
        <v/>
      </c>
      <c r="C33" s="9">
        <v>44282</v>
      </c>
      <c r="D33" s="10">
        <v>41823</v>
      </c>
      <c r="E33" s="10">
        <v>39175</v>
      </c>
      <c r="F33" s="10">
        <v>38484.384399999995</v>
      </c>
      <c r="G33" s="10">
        <v>26509</v>
      </c>
      <c r="H33" s="10">
        <v>21938.811700000002</v>
      </c>
      <c r="I33" s="11"/>
      <c r="J33" s="12">
        <f t="shared" si="0"/>
        <v>-4570.188299999998</v>
      </c>
      <c r="K33" s="13">
        <f t="shared" si="1"/>
        <v>-0.17240138443547467</v>
      </c>
      <c r="L33" s="14">
        <v>6</v>
      </c>
      <c r="M33" s="2"/>
    </row>
    <row r="34" spans="1:13" x14ac:dyDescent="0.2">
      <c r="A34" s="7" t="s">
        <v>32</v>
      </c>
      <c r="B34" s="8" t="str">
        <f>IF(OR('Average Weekday'!B34=0,'Average Weekday'!B34=""),"",'Average Weekday'!B34)</f>
        <v/>
      </c>
      <c r="C34" s="9">
        <v>6965</v>
      </c>
      <c r="D34" s="10">
        <v>6310</v>
      </c>
      <c r="E34" s="10">
        <v>5509</v>
      </c>
      <c r="F34" s="10">
        <v>5242.6208999999999</v>
      </c>
      <c r="G34" s="10">
        <v>3920</v>
      </c>
      <c r="H34" s="10">
        <v>3089.1104</v>
      </c>
      <c r="I34" s="11"/>
      <c r="J34" s="12">
        <f t="shared" si="0"/>
        <v>-830.88959999999997</v>
      </c>
      <c r="K34" s="13">
        <f t="shared" si="1"/>
        <v>-0.21196163265306123</v>
      </c>
      <c r="L34" s="14">
        <v>119</v>
      </c>
      <c r="M34" s="2"/>
    </row>
    <row r="35" spans="1:13" x14ac:dyDescent="0.2">
      <c r="A35" s="7" t="s">
        <v>33</v>
      </c>
      <c r="B35" s="8">
        <f>IF(OR('Average Weekday'!B35=0,'Average Weekday'!B35=""),"",'Average Weekday'!B35)</f>
        <v>1</v>
      </c>
      <c r="C35" s="9">
        <v>54891</v>
      </c>
      <c r="D35" s="10">
        <v>52719</v>
      </c>
      <c r="E35" s="10">
        <v>50493</v>
      </c>
      <c r="F35" s="10">
        <v>48997.002100000005</v>
      </c>
      <c r="G35" s="10">
        <v>31678</v>
      </c>
      <c r="H35" s="10">
        <v>25571.5452</v>
      </c>
      <c r="I35" s="11"/>
      <c r="J35" s="12">
        <f t="shared" si="0"/>
        <v>-6106.4547999999995</v>
      </c>
      <c r="K35" s="13">
        <f t="shared" si="1"/>
        <v>-0.19276642464802068</v>
      </c>
      <c r="L35" s="14">
        <v>3</v>
      </c>
      <c r="M35" s="2"/>
    </row>
    <row r="36" spans="1:13" x14ac:dyDescent="0.2">
      <c r="A36" s="7" t="s">
        <v>34</v>
      </c>
      <c r="B36" s="8" t="str">
        <f>IF(OR('Average Weekday'!B36=0,'Average Weekday'!B36=""),"",'Average Weekday'!B36)</f>
        <v/>
      </c>
      <c r="C36" s="9">
        <v>12742</v>
      </c>
      <c r="D36" s="10">
        <v>11522</v>
      </c>
      <c r="E36" s="10">
        <v>10807</v>
      </c>
      <c r="F36" s="10">
        <v>10529.8418</v>
      </c>
      <c r="G36" s="10">
        <v>7335</v>
      </c>
      <c r="H36" s="10">
        <v>6369.9519999999993</v>
      </c>
      <c r="I36" s="11"/>
      <c r="J36" s="12">
        <f t="shared" si="0"/>
        <v>-965.04800000000068</v>
      </c>
      <c r="K36" s="13">
        <f t="shared" si="1"/>
        <v>-0.13156755282890262</v>
      </c>
      <c r="L36" s="14">
        <v>65</v>
      </c>
      <c r="M36" s="2"/>
    </row>
    <row r="37" spans="1:13" x14ac:dyDescent="0.2">
      <c r="A37" s="7" t="s">
        <v>35</v>
      </c>
      <c r="B37" s="8" t="str">
        <f>IF(OR('Average Weekday'!B37=0,'Average Weekday'!B37=""),"",'Average Weekday'!B37)</f>
        <v/>
      </c>
      <c r="C37" s="9">
        <v>4378</v>
      </c>
      <c r="D37" s="10">
        <v>4469</v>
      </c>
      <c r="E37" s="10">
        <v>4089</v>
      </c>
      <c r="F37" s="10">
        <v>4030.1977999999999</v>
      </c>
      <c r="G37" s="10">
        <v>2423</v>
      </c>
      <c r="H37" s="10">
        <v>2166.1959999999999</v>
      </c>
      <c r="I37" s="11"/>
      <c r="J37" s="12">
        <f t="shared" si="0"/>
        <v>-256.80400000000009</v>
      </c>
      <c r="K37" s="13">
        <f t="shared" si="1"/>
        <v>-0.10598596780850189</v>
      </c>
      <c r="L37" s="14">
        <v>138</v>
      </c>
      <c r="M37" s="2"/>
    </row>
    <row r="38" spans="1:13" x14ac:dyDescent="0.2">
      <c r="A38" s="7" t="s">
        <v>36</v>
      </c>
      <c r="B38" s="8" t="str">
        <f>IF(OR('Average Weekday'!B38=0,'Average Weekday'!B38=""),"",'Average Weekday'!B38)</f>
        <v/>
      </c>
      <c r="C38" s="9">
        <v>11928</v>
      </c>
      <c r="D38" s="10">
        <v>11213</v>
      </c>
      <c r="E38" s="10">
        <v>10245</v>
      </c>
      <c r="F38" s="10">
        <v>10498.483700000001</v>
      </c>
      <c r="G38" s="10">
        <v>8370</v>
      </c>
      <c r="H38" s="10">
        <v>6396.3296</v>
      </c>
      <c r="I38" s="11"/>
      <c r="J38" s="12">
        <f t="shared" si="0"/>
        <v>-1973.6704</v>
      </c>
      <c r="K38" s="13">
        <f t="shared" si="1"/>
        <v>-0.23580291517323776</v>
      </c>
      <c r="L38" s="14">
        <v>63</v>
      </c>
      <c r="M38" s="2"/>
    </row>
    <row r="39" spans="1:13" x14ac:dyDescent="0.2">
      <c r="A39" s="7" t="s">
        <v>37</v>
      </c>
      <c r="B39" s="8" t="str">
        <f>IF(OR('Average Weekday'!B39=0,'Average Weekday'!B39=""),"",'Average Weekday'!B39)</f>
        <v/>
      </c>
      <c r="C39" s="9">
        <v>13820</v>
      </c>
      <c r="D39" s="10">
        <v>12952</v>
      </c>
      <c r="E39" s="10">
        <v>11966</v>
      </c>
      <c r="F39" s="10">
        <v>11369.7189</v>
      </c>
      <c r="G39" s="10">
        <v>7788</v>
      </c>
      <c r="H39" s="10">
        <v>6940.3608000000004</v>
      </c>
      <c r="I39" s="11"/>
      <c r="J39" s="12">
        <f t="shared" si="0"/>
        <v>-847.63919999999962</v>
      </c>
      <c r="K39" s="13">
        <f t="shared" si="1"/>
        <v>-0.10883913713405234</v>
      </c>
      <c r="L39" s="14">
        <v>55</v>
      </c>
      <c r="M39" s="2"/>
    </row>
    <row r="40" spans="1:13" x14ac:dyDescent="0.2">
      <c r="A40" s="7" t="s">
        <v>38</v>
      </c>
      <c r="B40" s="8" t="str">
        <f>IF(OR('Average Weekday'!B40=0,'Average Weekday'!B40=""),"",'Average Weekday'!B40)</f>
        <v/>
      </c>
      <c r="C40" s="9">
        <v>10427</v>
      </c>
      <c r="D40" s="10">
        <v>9544</v>
      </c>
      <c r="E40" s="10">
        <v>9000</v>
      </c>
      <c r="F40" s="10">
        <v>8650.3027000000002</v>
      </c>
      <c r="G40" s="10">
        <v>6173</v>
      </c>
      <c r="H40" s="10">
        <v>4989.4789000000001</v>
      </c>
      <c r="I40" s="11"/>
      <c r="J40" s="12">
        <f t="shared" si="0"/>
        <v>-1183.5210999999999</v>
      </c>
      <c r="K40" s="13">
        <f t="shared" si="1"/>
        <v>-0.19172543333873318</v>
      </c>
      <c r="L40" s="14">
        <v>89</v>
      </c>
      <c r="M40" s="2"/>
    </row>
    <row r="41" spans="1:13" x14ac:dyDescent="0.2">
      <c r="A41" s="7" t="s">
        <v>39</v>
      </c>
      <c r="B41" s="8" t="str">
        <f>IF(OR('Average Weekday'!B41=0,'Average Weekday'!B41=""),"",'Average Weekday'!B41)</f>
        <v/>
      </c>
      <c r="C41" s="9">
        <v>8189</v>
      </c>
      <c r="D41" s="10">
        <v>8034</v>
      </c>
      <c r="E41" s="10">
        <v>7864</v>
      </c>
      <c r="F41" s="10">
        <v>8108.9696000000004</v>
      </c>
      <c r="G41" s="10">
        <v>5357</v>
      </c>
      <c r="H41" s="10">
        <v>5004.1880000000001</v>
      </c>
      <c r="I41" s="11"/>
      <c r="J41" s="12">
        <f t="shared" si="0"/>
        <v>-352.8119999999999</v>
      </c>
      <c r="K41" s="13">
        <f t="shared" si="1"/>
        <v>-6.5859996266567092E-2</v>
      </c>
      <c r="L41" s="14">
        <v>88</v>
      </c>
      <c r="M41" s="2"/>
    </row>
    <row r="42" spans="1:13" x14ac:dyDescent="0.2">
      <c r="A42" s="7" t="s">
        <v>40</v>
      </c>
      <c r="B42" s="8" t="str">
        <f>IF(OR('Average Weekday'!B42=0,'Average Weekday'!B42=""),"",'Average Weekday'!B42)</f>
        <v/>
      </c>
      <c r="C42" s="9">
        <v>11059</v>
      </c>
      <c r="D42" s="10">
        <v>10219</v>
      </c>
      <c r="E42" s="10">
        <v>9206</v>
      </c>
      <c r="F42" s="10">
        <v>9090.7479999999996</v>
      </c>
      <c r="G42" s="10">
        <v>6835</v>
      </c>
      <c r="H42" s="10">
        <v>4946.3793000000005</v>
      </c>
      <c r="I42" s="11"/>
      <c r="J42" s="12">
        <f t="shared" si="0"/>
        <v>-1888.6206999999995</v>
      </c>
      <c r="K42" s="13">
        <f t="shared" si="1"/>
        <v>-0.27631612289685437</v>
      </c>
      <c r="L42" s="14">
        <v>90</v>
      </c>
      <c r="M42" s="2"/>
    </row>
    <row r="43" spans="1:13" x14ac:dyDescent="0.2">
      <c r="A43" s="7" t="s">
        <v>41</v>
      </c>
      <c r="B43" s="8" t="str">
        <f>IF(OR('Average Weekday'!B43=0,'Average Weekday'!B43=""),"",'Average Weekday'!B43)</f>
        <v/>
      </c>
      <c r="C43" s="9">
        <v>11594</v>
      </c>
      <c r="D43" s="10">
        <v>10808</v>
      </c>
      <c r="E43" s="10">
        <v>10357</v>
      </c>
      <c r="F43" s="10">
        <v>10013.0897</v>
      </c>
      <c r="G43" s="10">
        <v>3715</v>
      </c>
      <c r="H43" s="10">
        <v>6068.4128999999994</v>
      </c>
      <c r="I43" s="11"/>
      <c r="J43" s="12">
        <f t="shared" si="0"/>
        <v>2353.4128999999994</v>
      </c>
      <c r="K43" s="13">
        <f t="shared" si="1"/>
        <v>0.6334893405114399</v>
      </c>
      <c r="L43" s="14">
        <v>72</v>
      </c>
      <c r="M43" s="2"/>
    </row>
    <row r="44" spans="1:13" x14ac:dyDescent="0.2">
      <c r="A44" s="7" t="s">
        <v>42</v>
      </c>
      <c r="B44" s="8" t="str">
        <f>IF(OR('Average Weekday'!B44=0,'Average Weekday'!B44=""),"",'Average Weekday'!B44)</f>
        <v/>
      </c>
      <c r="C44" s="9">
        <v>9814</v>
      </c>
      <c r="D44" s="10">
        <v>9732</v>
      </c>
      <c r="E44" s="10">
        <v>9153</v>
      </c>
      <c r="F44" s="10">
        <v>8949.9242000000013</v>
      </c>
      <c r="G44" s="10">
        <v>5528</v>
      </c>
      <c r="H44" s="10">
        <v>4766.5569999999998</v>
      </c>
      <c r="I44" s="11"/>
      <c r="J44" s="12">
        <f t="shared" si="0"/>
        <v>-761.44300000000021</v>
      </c>
      <c r="K44" s="13">
        <f t="shared" si="1"/>
        <v>-0.13774294500723594</v>
      </c>
      <c r="L44" s="14">
        <v>94</v>
      </c>
      <c r="M44" s="2"/>
    </row>
    <row r="45" spans="1:13" x14ac:dyDescent="0.2">
      <c r="A45" s="7" t="s">
        <v>43</v>
      </c>
      <c r="B45" s="8" t="str">
        <f>IF(OR('Average Weekday'!B45=0,'Average Weekday'!B45=""),"",'Average Weekday'!B45)</f>
        <v/>
      </c>
      <c r="C45" s="9">
        <v>18371</v>
      </c>
      <c r="D45" s="10">
        <v>19978</v>
      </c>
      <c r="E45" s="10">
        <v>18640</v>
      </c>
      <c r="F45" s="10">
        <v>18231.503100000002</v>
      </c>
      <c r="G45" s="10">
        <v>6603</v>
      </c>
      <c r="H45" s="10">
        <v>8726.4390999999996</v>
      </c>
      <c r="I45" s="11"/>
      <c r="J45" s="12">
        <f t="shared" si="0"/>
        <v>2123.4390999999996</v>
      </c>
      <c r="K45" s="13">
        <f t="shared" si="1"/>
        <v>0.32158702105103737</v>
      </c>
      <c r="L45" s="14">
        <v>42</v>
      </c>
      <c r="M45" s="2"/>
    </row>
    <row r="46" spans="1:13" x14ac:dyDescent="0.2">
      <c r="A46" s="7" t="s">
        <v>44</v>
      </c>
      <c r="B46" s="8" t="str">
        <f>IF(OR('Average Weekday'!B46=0,'Average Weekday'!B46=""),"",'Average Weekday'!B46)</f>
        <v/>
      </c>
      <c r="C46" s="9">
        <v>7424</v>
      </c>
      <c r="D46" s="10">
        <v>7123</v>
      </c>
      <c r="E46" s="10">
        <v>7353</v>
      </c>
      <c r="F46" s="10">
        <v>7145.0145000000002</v>
      </c>
      <c r="G46" s="10">
        <v>5050</v>
      </c>
      <c r="H46" s="10">
        <v>4093.3089</v>
      </c>
      <c r="I46" s="11"/>
      <c r="J46" s="12">
        <f t="shared" si="0"/>
        <v>-956.69110000000001</v>
      </c>
      <c r="K46" s="13">
        <f t="shared" si="1"/>
        <v>-0.18944378217821783</v>
      </c>
      <c r="L46" s="14">
        <v>107</v>
      </c>
      <c r="M46" s="2"/>
    </row>
    <row r="47" spans="1:13" x14ac:dyDescent="0.2">
      <c r="A47" s="7" t="s">
        <v>45</v>
      </c>
      <c r="B47" s="8" t="str">
        <f>IF(OR('Average Weekday'!B47=0,'Average Weekday'!B47=""),"",'Average Weekday'!B47)</f>
        <v/>
      </c>
      <c r="C47" s="9">
        <v>3725</v>
      </c>
      <c r="D47" s="10">
        <v>3609</v>
      </c>
      <c r="E47" s="10">
        <v>3451</v>
      </c>
      <c r="F47" s="10">
        <v>4578.0146999999997</v>
      </c>
      <c r="G47" s="10">
        <v>3153</v>
      </c>
      <c r="H47" s="10">
        <v>2760.9683</v>
      </c>
      <c r="I47" s="11"/>
      <c r="J47" s="12">
        <f t="shared" si="0"/>
        <v>-392.0317</v>
      </c>
      <c r="K47" s="13">
        <f t="shared" si="1"/>
        <v>-0.1243360926102125</v>
      </c>
      <c r="L47" s="14">
        <v>127</v>
      </c>
      <c r="M47" s="2"/>
    </row>
    <row r="48" spans="1:13" x14ac:dyDescent="0.2">
      <c r="A48" s="7" t="s">
        <v>46</v>
      </c>
      <c r="B48" s="8" t="str">
        <f>IF(OR('Average Weekday'!B48=0,'Average Weekday'!B48=""),"",'Average Weekday'!B48)</f>
        <v/>
      </c>
      <c r="C48" s="9">
        <v>3029</v>
      </c>
      <c r="D48" s="10">
        <v>3070</v>
      </c>
      <c r="E48" s="10">
        <v>2910</v>
      </c>
      <c r="F48" s="10">
        <v>2927.8729000000003</v>
      </c>
      <c r="G48" s="10">
        <v>972</v>
      </c>
      <c r="H48" s="10">
        <v>1351.2989</v>
      </c>
      <c r="I48" s="11"/>
      <c r="J48" s="12">
        <f t="shared" si="0"/>
        <v>379.2989</v>
      </c>
      <c r="K48" s="13">
        <f t="shared" si="1"/>
        <v>0.39022520576131686</v>
      </c>
      <c r="L48" s="14">
        <v>156</v>
      </c>
      <c r="M48" s="2"/>
    </row>
    <row r="49" spans="1:13" x14ac:dyDescent="0.2">
      <c r="A49" s="7" t="s">
        <v>47</v>
      </c>
      <c r="B49" s="8" t="str">
        <f>IF(OR('Average Weekday'!B49=0,'Average Weekday'!B49=""),"",'Average Weekday'!B49)</f>
        <v/>
      </c>
      <c r="C49" s="9">
        <v>19356</v>
      </c>
      <c r="D49" s="10">
        <v>18288</v>
      </c>
      <c r="E49" s="10">
        <v>16990</v>
      </c>
      <c r="F49" s="10">
        <v>16990.361199999999</v>
      </c>
      <c r="G49" s="10">
        <v>6733</v>
      </c>
      <c r="H49" s="10">
        <v>10627.155500000001</v>
      </c>
      <c r="I49" s="11"/>
      <c r="J49" s="12">
        <f t="shared" si="0"/>
        <v>3894.1555000000008</v>
      </c>
      <c r="K49" s="13">
        <f t="shared" si="1"/>
        <v>0.57836855784939856</v>
      </c>
      <c r="L49" s="14">
        <v>26</v>
      </c>
      <c r="M49" s="2"/>
    </row>
    <row r="50" spans="1:13" x14ac:dyDescent="0.2">
      <c r="A50" s="7" t="s">
        <v>48</v>
      </c>
      <c r="B50" s="8" t="str">
        <f>IF(OR('Average Weekday'!B50=0,'Average Weekday'!B50=""),"",'Average Weekday'!B50)</f>
        <v/>
      </c>
      <c r="C50" s="9">
        <v>2963</v>
      </c>
      <c r="D50" s="10">
        <v>3075</v>
      </c>
      <c r="E50" s="10">
        <v>2967</v>
      </c>
      <c r="F50" s="10">
        <v>3123.8454000000002</v>
      </c>
      <c r="G50" s="10">
        <v>998</v>
      </c>
      <c r="H50" s="10">
        <v>1253.6527000000001</v>
      </c>
      <c r="I50" s="11"/>
      <c r="J50" s="12">
        <f t="shared" si="0"/>
        <v>255.6527000000001</v>
      </c>
      <c r="K50" s="13">
        <f t="shared" si="1"/>
        <v>0.25616503006012031</v>
      </c>
      <c r="L50" s="14">
        <v>157</v>
      </c>
      <c r="M50" s="2"/>
    </row>
    <row r="51" spans="1:13" x14ac:dyDescent="0.2">
      <c r="A51" s="7" t="s">
        <v>49</v>
      </c>
      <c r="B51" s="8" t="str">
        <f>IF(OR('Average Weekday'!B51=0,'Average Weekday'!B51=""),"",'Average Weekday'!B51)</f>
        <v/>
      </c>
      <c r="C51" s="9">
        <v>7113</v>
      </c>
      <c r="D51" s="10">
        <v>7938</v>
      </c>
      <c r="E51" s="10">
        <v>8475</v>
      </c>
      <c r="F51" s="10">
        <v>8523.2775999999994</v>
      </c>
      <c r="G51" s="10">
        <v>2671</v>
      </c>
      <c r="H51" s="10">
        <v>4128.6171999999997</v>
      </c>
      <c r="I51" s="11"/>
      <c r="J51" s="12">
        <f t="shared" si="0"/>
        <v>1457.6171999999997</v>
      </c>
      <c r="K51" s="13">
        <f t="shared" si="1"/>
        <v>0.54571965555971536</v>
      </c>
      <c r="L51" s="14">
        <v>105</v>
      </c>
      <c r="M51" s="2"/>
    </row>
    <row r="52" spans="1:13" x14ac:dyDescent="0.2">
      <c r="A52" s="7" t="s">
        <v>50</v>
      </c>
      <c r="B52" s="8" t="str">
        <f>IF(OR('Average Weekday'!B52=0,'Average Weekday'!B52=""),"",'Average Weekday'!B52)</f>
        <v/>
      </c>
      <c r="C52" s="9">
        <v>4060</v>
      </c>
      <c r="D52" s="10">
        <v>3915</v>
      </c>
      <c r="E52" s="10">
        <v>3662</v>
      </c>
      <c r="F52" s="10">
        <v>3444.0769</v>
      </c>
      <c r="G52" s="10">
        <v>2355</v>
      </c>
      <c r="H52" s="10">
        <v>1824.5520999999999</v>
      </c>
      <c r="I52" s="11"/>
      <c r="J52" s="12">
        <f t="shared" si="0"/>
        <v>-530.44790000000012</v>
      </c>
      <c r="K52" s="13">
        <f t="shared" si="1"/>
        <v>-0.22524326963906588</v>
      </c>
      <c r="L52" s="14">
        <v>147</v>
      </c>
      <c r="M52" s="2"/>
    </row>
    <row r="53" spans="1:13" x14ac:dyDescent="0.2">
      <c r="A53" s="7" t="s">
        <v>51</v>
      </c>
      <c r="B53" s="8">
        <f>IF(OR('Average Weekday'!B53=0,'Average Weekday'!B53=""),"",'Average Weekday'!B53)</f>
        <v>2</v>
      </c>
      <c r="C53" s="9">
        <v>28801</v>
      </c>
      <c r="D53" s="10">
        <v>27908</v>
      </c>
      <c r="E53" s="10">
        <v>26542</v>
      </c>
      <c r="F53" s="10">
        <v>27865.331599999998</v>
      </c>
      <c r="G53" s="10">
        <v>20932</v>
      </c>
      <c r="H53" s="10">
        <v>17951.222600000001</v>
      </c>
      <c r="I53" s="11"/>
      <c r="J53" s="12">
        <f t="shared" si="0"/>
        <v>-2980.777399999999</v>
      </c>
      <c r="K53" s="13">
        <f t="shared" si="1"/>
        <v>-0.14240289508885912</v>
      </c>
      <c r="L53" s="14">
        <v>11</v>
      </c>
      <c r="M53" s="2"/>
    </row>
    <row r="54" spans="1:13" x14ac:dyDescent="0.2">
      <c r="A54" s="7" t="s">
        <v>52</v>
      </c>
      <c r="B54" s="8" t="str">
        <f>IF(OR('Average Weekday'!B54=0,'Average Weekday'!B54=""),"",'Average Weekday'!B54)</f>
        <v/>
      </c>
      <c r="C54" s="9">
        <v>9713</v>
      </c>
      <c r="D54" s="10">
        <v>9178</v>
      </c>
      <c r="E54" s="10">
        <v>8372</v>
      </c>
      <c r="F54" s="10">
        <v>7801.306700000001</v>
      </c>
      <c r="G54" s="10">
        <v>5649</v>
      </c>
      <c r="H54" s="10">
        <v>4843.6026000000002</v>
      </c>
      <c r="I54" s="11"/>
      <c r="J54" s="12">
        <f t="shared" si="0"/>
        <v>-805.39739999999983</v>
      </c>
      <c r="K54" s="13">
        <f t="shared" si="1"/>
        <v>-0.1425734466277217</v>
      </c>
      <c r="L54" s="14">
        <v>92</v>
      </c>
      <c r="M54" s="2"/>
    </row>
    <row r="55" spans="1:13" x14ac:dyDescent="0.2">
      <c r="A55" s="7" t="s">
        <v>53</v>
      </c>
      <c r="B55" s="8" t="str">
        <f>IF(OR('Average Weekday'!B55=0,'Average Weekday'!B55=""),"",'Average Weekday'!B55)</f>
        <v/>
      </c>
      <c r="C55" s="9">
        <v>359</v>
      </c>
      <c r="D55" s="10">
        <v>323</v>
      </c>
      <c r="E55" s="10">
        <v>291</v>
      </c>
      <c r="F55" s="10">
        <v>269.82659999999998</v>
      </c>
      <c r="G55" s="10">
        <v>191</v>
      </c>
      <c r="H55" s="10">
        <v>167.61680000000001</v>
      </c>
      <c r="I55" s="11"/>
      <c r="J55" s="12">
        <f t="shared" si="0"/>
        <v>-23.383199999999988</v>
      </c>
      <c r="K55" s="13">
        <f t="shared" si="1"/>
        <v>-0.12242513089005229</v>
      </c>
      <c r="L55" s="14">
        <v>177</v>
      </c>
      <c r="M55" s="2"/>
    </row>
    <row r="56" spans="1:13" x14ac:dyDescent="0.2">
      <c r="A56" s="7" t="s">
        <v>54</v>
      </c>
      <c r="B56" s="8" t="str">
        <f>IF(OR('Average Weekday'!B56=0,'Average Weekday'!B56=""),"",'Average Weekday'!B56)</f>
        <v/>
      </c>
      <c r="C56" s="9">
        <v>403</v>
      </c>
      <c r="D56" s="10">
        <v>429</v>
      </c>
      <c r="E56" s="10">
        <v>876</v>
      </c>
      <c r="F56" s="10">
        <v>3257.3343</v>
      </c>
      <c r="G56" s="10">
        <v>1206</v>
      </c>
      <c r="H56" s="10">
        <v>3848.1625999999997</v>
      </c>
      <c r="I56" s="11"/>
      <c r="J56" s="12"/>
      <c r="K56" s="13"/>
      <c r="L56" s="14"/>
      <c r="M56" s="2"/>
    </row>
    <row r="57" spans="1:13" s="4" customFormat="1" x14ac:dyDescent="0.2">
      <c r="A57" s="15" t="s">
        <v>55</v>
      </c>
      <c r="B57" s="8" t="str">
        <f>IF(OR('Average Weekday'!B57=0,'Average Weekday'!B57=""),"",'Average Weekday'!B57)</f>
        <v/>
      </c>
      <c r="C57" s="16">
        <f t="shared" ref="C57" si="2">SUM(C4:C56)</f>
        <v>699845</v>
      </c>
      <c r="D57" s="17">
        <f t="shared" ref="D57:E57" si="3">SUM(D4:D56)</f>
        <v>670326</v>
      </c>
      <c r="E57" s="17">
        <f t="shared" si="3"/>
        <v>630862</v>
      </c>
      <c r="F57" s="17">
        <f t="shared" ref="F57:H57" si="4">SUM(F4:F56)</f>
        <v>620825.58800000011</v>
      </c>
      <c r="G57" s="17">
        <f t="shared" si="4"/>
        <v>387957</v>
      </c>
      <c r="H57" s="17">
        <v>360876.14549999993</v>
      </c>
      <c r="I57" s="18"/>
      <c r="J57" s="19">
        <f t="shared" si="0"/>
        <v>-27080.854500000074</v>
      </c>
      <c r="K57" s="20">
        <f t="shared" si="1"/>
        <v>-6.9803752735483768E-2</v>
      </c>
      <c r="L57" s="14"/>
      <c r="M57" s="2"/>
    </row>
    <row r="58" spans="1:13" ht="3" customHeight="1" x14ac:dyDescent="0.2">
      <c r="A58" s="57"/>
      <c r="B58" s="58" t="str">
        <f>IF(OR('Average Weekday'!B58=0,'Average Weekday'!B58=""),"",'Average Weekday'!B58)</f>
        <v/>
      </c>
      <c r="C58" s="58"/>
      <c r="D58" s="58"/>
      <c r="E58" s="58"/>
      <c r="F58" s="58"/>
      <c r="G58" s="58"/>
      <c r="H58" s="58"/>
      <c r="I58" s="58"/>
      <c r="J58" s="58" t="str">
        <f t="shared" si="0"/>
        <v/>
      </c>
      <c r="K58" s="58" t="str">
        <f t="shared" si="1"/>
        <v/>
      </c>
      <c r="L58" s="59"/>
      <c r="M58" s="2"/>
    </row>
    <row r="59" spans="1:13" x14ac:dyDescent="0.2">
      <c r="A59" s="7" t="s">
        <v>56</v>
      </c>
      <c r="B59" s="8" t="str">
        <f>IF(OR('Average Weekday'!B59=0,'Average Weekday'!B59=""),"",'Average Weekday'!B59)</f>
        <v/>
      </c>
      <c r="C59" s="9">
        <v>35237</v>
      </c>
      <c r="D59" s="10">
        <v>34682</v>
      </c>
      <c r="E59" s="10">
        <v>33257</v>
      </c>
      <c r="F59" s="10">
        <v>30588.443800000001</v>
      </c>
      <c r="G59" s="10">
        <v>17459</v>
      </c>
      <c r="H59" s="10">
        <v>18049.726500000001</v>
      </c>
      <c r="I59" s="11"/>
      <c r="J59" s="12">
        <f t="shared" si="0"/>
        <v>590.72650000000067</v>
      </c>
      <c r="K59" s="13">
        <f t="shared" si="1"/>
        <v>3.3835070737155658E-2</v>
      </c>
      <c r="L59" s="14">
        <v>10</v>
      </c>
      <c r="M59" s="2"/>
    </row>
    <row r="60" spans="1:13" x14ac:dyDescent="0.2">
      <c r="A60" s="7" t="s">
        <v>57</v>
      </c>
      <c r="B60" s="8" t="str">
        <f>IF(OR('Average Weekday'!B60=0,'Average Weekday'!B60=""),"",'Average Weekday'!B60)</f>
        <v/>
      </c>
      <c r="C60" s="9">
        <v>18737</v>
      </c>
      <c r="D60" s="10">
        <v>18119</v>
      </c>
      <c r="E60" s="10">
        <v>16819</v>
      </c>
      <c r="F60" s="10">
        <v>15594.0373</v>
      </c>
      <c r="G60" s="10">
        <v>11959</v>
      </c>
      <c r="H60" s="10">
        <v>9606.9709999999995</v>
      </c>
      <c r="I60" s="11"/>
      <c r="J60" s="12">
        <f t="shared" si="0"/>
        <v>-2352.0290000000005</v>
      </c>
      <c r="K60" s="13">
        <f t="shared" si="1"/>
        <v>-0.19667438749059291</v>
      </c>
      <c r="L60" s="14">
        <v>33</v>
      </c>
      <c r="M60" s="2"/>
    </row>
    <row r="61" spans="1:13" x14ac:dyDescent="0.2">
      <c r="A61" s="7" t="s">
        <v>58</v>
      </c>
      <c r="B61" s="8" t="str">
        <f>IF(OR('Average Weekday'!B61=0,'Average Weekday'!B61=""),"",'Average Weekday'!B61)</f>
        <v/>
      </c>
      <c r="C61" s="9">
        <v>12866</v>
      </c>
      <c r="D61" s="10">
        <v>11881</v>
      </c>
      <c r="E61" s="10">
        <v>11468</v>
      </c>
      <c r="F61" s="10">
        <v>10911.2377</v>
      </c>
      <c r="G61" s="10">
        <v>13428</v>
      </c>
      <c r="H61" s="10">
        <v>6133.0817000000006</v>
      </c>
      <c r="I61" s="11"/>
      <c r="J61" s="12">
        <f t="shared" si="0"/>
        <v>-7294.9182999999994</v>
      </c>
      <c r="K61" s="13">
        <f t="shared" si="1"/>
        <v>-0.5432617143282692</v>
      </c>
      <c r="L61" s="14">
        <v>71</v>
      </c>
      <c r="M61" s="2"/>
    </row>
    <row r="62" spans="1:13" x14ac:dyDescent="0.2">
      <c r="A62" s="7" t="s">
        <v>59</v>
      </c>
      <c r="B62" s="8" t="str">
        <f>IF(OR('Average Weekday'!B62=0,'Average Weekday'!B62=""),"",'Average Weekday'!B62)</f>
        <v/>
      </c>
      <c r="C62" s="9">
        <v>11444</v>
      </c>
      <c r="D62" s="10">
        <v>11453</v>
      </c>
      <c r="E62" s="10">
        <v>10546</v>
      </c>
      <c r="F62" s="10">
        <v>10324.092400000001</v>
      </c>
      <c r="G62" s="10">
        <v>6311</v>
      </c>
      <c r="H62" s="10">
        <v>5866.8109999999997</v>
      </c>
      <c r="I62" s="11"/>
      <c r="J62" s="12">
        <f t="shared" si="0"/>
        <v>-444.18900000000031</v>
      </c>
      <c r="K62" s="13">
        <f t="shared" si="1"/>
        <v>-7.0383299001743033E-2</v>
      </c>
      <c r="L62" s="14">
        <v>76</v>
      </c>
      <c r="M62" s="2"/>
    </row>
    <row r="63" spans="1:13" x14ac:dyDescent="0.2">
      <c r="A63" s="7" t="s">
        <v>60</v>
      </c>
      <c r="B63" s="8">
        <f>IF(OR('Average Weekday'!B63=0,'Average Weekday'!B63=""),"",'Average Weekday'!B63)</f>
        <v>3</v>
      </c>
      <c r="C63" s="9">
        <v>22699</v>
      </c>
      <c r="D63" s="10">
        <v>21844</v>
      </c>
      <c r="E63" s="10">
        <v>22595</v>
      </c>
      <c r="F63" s="10">
        <v>21841.873100000001</v>
      </c>
      <c r="G63" s="10">
        <v>15917</v>
      </c>
      <c r="H63" s="10">
        <v>11944.7359</v>
      </c>
      <c r="I63" s="11"/>
      <c r="J63" s="12">
        <f t="shared" si="0"/>
        <v>-3972.2641000000003</v>
      </c>
      <c r="K63" s="13">
        <f t="shared" si="1"/>
        <v>-0.24956110447948737</v>
      </c>
      <c r="L63" s="14">
        <v>23</v>
      </c>
      <c r="M63" s="2"/>
    </row>
    <row r="64" spans="1:13" x14ac:dyDescent="0.2">
      <c r="A64" s="7" t="s">
        <v>61</v>
      </c>
      <c r="B64" s="8" t="str">
        <f>IF(OR('Average Weekday'!B64=0,'Average Weekday'!B64=""),"",'Average Weekday'!B64)</f>
        <v/>
      </c>
      <c r="C64" s="9">
        <v>16467</v>
      </c>
      <c r="D64" s="10">
        <v>16727</v>
      </c>
      <c r="E64" s="10">
        <v>16263</v>
      </c>
      <c r="F64" s="10">
        <v>16637.1842</v>
      </c>
      <c r="G64" s="10">
        <v>12258</v>
      </c>
      <c r="H64" s="10">
        <v>10582.817800000001</v>
      </c>
      <c r="I64" s="11"/>
      <c r="J64" s="12">
        <f t="shared" si="0"/>
        <v>-1675.1821999999993</v>
      </c>
      <c r="K64" s="13">
        <f t="shared" si="1"/>
        <v>-0.13666031979115673</v>
      </c>
      <c r="L64" s="14">
        <v>27</v>
      </c>
      <c r="M64" s="2"/>
    </row>
    <row r="65" spans="1:15" x14ac:dyDescent="0.2">
      <c r="A65" s="7" t="s">
        <v>62</v>
      </c>
      <c r="B65" s="8" t="str">
        <f>IF(OR('Average Weekday'!B65=0,'Average Weekday'!B65=""),"",'Average Weekday'!B65)</f>
        <v/>
      </c>
      <c r="C65" s="9">
        <v>3472</v>
      </c>
      <c r="D65" s="10">
        <v>3458</v>
      </c>
      <c r="E65" s="10">
        <v>3374</v>
      </c>
      <c r="F65" s="10">
        <v>3324.4008999999996</v>
      </c>
      <c r="G65" s="10">
        <v>1610</v>
      </c>
      <c r="H65" s="10">
        <v>2141.7685000000001</v>
      </c>
      <c r="I65" s="11"/>
      <c r="J65" s="12">
        <f t="shared" si="0"/>
        <v>531.76850000000013</v>
      </c>
      <c r="K65" s="13">
        <f t="shared" si="1"/>
        <v>0.33029099378881993</v>
      </c>
      <c r="L65" s="14">
        <v>141</v>
      </c>
      <c r="M65" s="2"/>
    </row>
    <row r="66" spans="1:15" x14ac:dyDescent="0.2">
      <c r="A66" s="7" t="s">
        <v>63</v>
      </c>
      <c r="B66" s="8" t="str">
        <f>IF(OR('Average Weekday'!B66=0,'Average Weekday'!B66=""),"",'Average Weekday'!B66)</f>
        <v/>
      </c>
      <c r="C66" s="9">
        <v>31882</v>
      </c>
      <c r="D66" s="10">
        <v>30112</v>
      </c>
      <c r="E66" s="10">
        <v>28220</v>
      </c>
      <c r="F66" s="10">
        <v>26810.951099999998</v>
      </c>
      <c r="G66" s="10">
        <v>16708</v>
      </c>
      <c r="H66" s="10">
        <v>16853.537199999999</v>
      </c>
      <c r="I66" s="11"/>
      <c r="J66" s="12">
        <f t="shared" si="0"/>
        <v>145.53719999999885</v>
      </c>
      <c r="K66" s="13">
        <f t="shared" si="1"/>
        <v>8.7106296384964598E-3</v>
      </c>
      <c r="L66" s="14">
        <v>13</v>
      </c>
      <c r="M66" s="2"/>
    </row>
    <row r="67" spans="1:15" x14ac:dyDescent="0.2">
      <c r="A67" s="7" t="s">
        <v>64</v>
      </c>
      <c r="B67" s="8" t="str">
        <f>IF(OR('Average Weekday'!B67=0,'Average Weekday'!B67=""),"",'Average Weekday'!B67)</f>
        <v/>
      </c>
      <c r="C67" s="9">
        <v>9819</v>
      </c>
      <c r="D67" s="10">
        <v>9708</v>
      </c>
      <c r="E67" s="10">
        <v>9133</v>
      </c>
      <c r="F67" s="10">
        <v>8745.6425999999992</v>
      </c>
      <c r="G67" s="10">
        <v>5907</v>
      </c>
      <c r="H67" s="10">
        <v>5713.0882999999994</v>
      </c>
      <c r="I67" s="11"/>
      <c r="J67" s="12">
        <f t="shared" si="0"/>
        <v>-193.91170000000056</v>
      </c>
      <c r="K67" s="13">
        <f t="shared" si="1"/>
        <v>-3.2827442017944908E-2</v>
      </c>
      <c r="L67" s="14">
        <v>78</v>
      </c>
      <c r="M67" s="2"/>
    </row>
    <row r="68" spans="1:15" x14ac:dyDescent="0.2">
      <c r="A68" s="7" t="s">
        <v>65</v>
      </c>
      <c r="B68" s="8" t="str">
        <f>IF(OR('Average Weekday'!B68=0,'Average Weekday'!B68=""),"",'Average Weekday'!B68)</f>
        <v/>
      </c>
      <c r="C68" s="9">
        <v>15216</v>
      </c>
      <c r="D68" s="10">
        <v>14068</v>
      </c>
      <c r="E68" s="10">
        <v>12765</v>
      </c>
      <c r="F68" s="10">
        <v>12020.3231</v>
      </c>
      <c r="G68" s="10">
        <v>9280</v>
      </c>
      <c r="H68" s="10">
        <v>6810.5465000000004</v>
      </c>
      <c r="I68" s="11"/>
      <c r="J68" s="12">
        <f t="shared" si="0"/>
        <v>-2469.4534999999996</v>
      </c>
      <c r="K68" s="13">
        <f t="shared" si="1"/>
        <v>-0.26610490301724132</v>
      </c>
      <c r="L68" s="14">
        <v>56</v>
      </c>
      <c r="M68" s="2"/>
    </row>
    <row r="69" spans="1:15" x14ac:dyDescent="0.2">
      <c r="A69" s="7" t="s">
        <v>66</v>
      </c>
      <c r="B69" s="8" t="str">
        <f>IF(OR('Average Weekday'!B69=0,'Average Weekday'!B69=""),"",'Average Weekday'!B69)</f>
        <v/>
      </c>
      <c r="C69" s="9">
        <v>60307</v>
      </c>
      <c r="D69" s="10">
        <v>58564</v>
      </c>
      <c r="E69" s="10">
        <v>54255</v>
      </c>
      <c r="F69" s="10">
        <v>51318.467199999999</v>
      </c>
      <c r="G69" s="10">
        <v>32379</v>
      </c>
      <c r="H69" s="10">
        <v>27756.626400000001</v>
      </c>
      <c r="I69" s="11"/>
      <c r="J69" s="12">
        <f t="shared" ref="J69:J132" si="5">IF(AND(G69=0,G69=0),"",H69-G69)</f>
        <v>-4622.373599999999</v>
      </c>
      <c r="K69" s="13">
        <f t="shared" ref="K69:K132" si="6">IFERROR(J69/G69,"")</f>
        <v>-0.14275838043176128</v>
      </c>
      <c r="L69" s="14">
        <v>2</v>
      </c>
      <c r="M69" s="2"/>
      <c r="N69" s="2"/>
      <c r="O69" s="2"/>
    </row>
    <row r="70" spans="1:15" x14ac:dyDescent="0.2">
      <c r="A70" s="7" t="s">
        <v>67</v>
      </c>
      <c r="B70" s="8" t="str">
        <f>IF(OR('Average Weekday'!B70=0,'Average Weekday'!B70=""),"",'Average Weekday'!B70)</f>
        <v/>
      </c>
      <c r="C70" s="9">
        <v>14844</v>
      </c>
      <c r="D70" s="10">
        <v>14175</v>
      </c>
      <c r="E70" s="10">
        <v>12987</v>
      </c>
      <c r="F70" s="10">
        <v>12355.269</v>
      </c>
      <c r="G70" s="10">
        <v>8928</v>
      </c>
      <c r="H70" s="10">
        <v>7200.1535999999996</v>
      </c>
      <c r="I70" s="11"/>
      <c r="J70" s="12">
        <f t="shared" si="5"/>
        <v>-1727.8464000000004</v>
      </c>
      <c r="K70" s="13">
        <f t="shared" si="6"/>
        <v>-0.19353118279569897</v>
      </c>
      <c r="L70" s="14">
        <v>52</v>
      </c>
      <c r="M70" s="2"/>
    </row>
    <row r="71" spans="1:15" x14ac:dyDescent="0.2">
      <c r="A71" s="7" t="s">
        <v>68</v>
      </c>
      <c r="B71" s="8" t="str">
        <f>IF(OR('Average Weekday'!B71=0,'Average Weekday'!B71=""),"",'Average Weekday'!B71)</f>
        <v/>
      </c>
      <c r="C71" s="9">
        <v>32445</v>
      </c>
      <c r="D71" s="10">
        <v>29972</v>
      </c>
      <c r="E71" s="10">
        <v>26884</v>
      </c>
      <c r="F71" s="10">
        <v>24912.118699999999</v>
      </c>
      <c r="G71" s="10">
        <v>13989</v>
      </c>
      <c r="H71" s="10">
        <v>12687.821199999998</v>
      </c>
      <c r="I71" s="11"/>
      <c r="J71" s="12">
        <f t="shared" si="5"/>
        <v>-1301.1788000000015</v>
      </c>
      <c r="K71" s="13">
        <f t="shared" si="6"/>
        <v>-9.3014425620130209E-2</v>
      </c>
      <c r="L71" s="14">
        <v>19</v>
      </c>
      <c r="M71" s="2"/>
    </row>
    <row r="72" spans="1:15" x14ac:dyDescent="0.2">
      <c r="A72" s="7" t="s">
        <v>69</v>
      </c>
      <c r="B72" s="8" t="str">
        <f>IF(OR('Average Weekday'!B72=0,'Average Weekday'!B72=""),"",'Average Weekday'!B72)</f>
        <v/>
      </c>
      <c r="C72" s="9">
        <v>6503</v>
      </c>
      <c r="D72" s="10">
        <v>6119</v>
      </c>
      <c r="E72" s="10">
        <v>5548</v>
      </c>
      <c r="F72" s="10">
        <v>5470.1460000000006</v>
      </c>
      <c r="G72" s="10">
        <v>3762</v>
      </c>
      <c r="H72" s="10">
        <v>3134.5547999999999</v>
      </c>
      <c r="I72" s="11"/>
      <c r="J72" s="12">
        <f t="shared" si="5"/>
        <v>-627.44520000000011</v>
      </c>
      <c r="K72" s="13">
        <f t="shared" si="6"/>
        <v>-0.1667850079744817</v>
      </c>
      <c r="L72" s="14">
        <v>117</v>
      </c>
      <c r="M72" s="2"/>
    </row>
    <row r="73" spans="1:15" x14ac:dyDescent="0.2">
      <c r="A73" s="7" t="s">
        <v>70</v>
      </c>
      <c r="B73" s="8" t="str">
        <f>IF(OR('Average Weekday'!B73=0,'Average Weekday'!B73=""),"",'Average Weekday'!B73)</f>
        <v/>
      </c>
      <c r="C73" s="9">
        <v>10400</v>
      </c>
      <c r="D73" s="10">
        <v>9753</v>
      </c>
      <c r="E73" s="10">
        <v>8640</v>
      </c>
      <c r="F73" s="10">
        <v>7902.9547000000002</v>
      </c>
      <c r="G73" s="10">
        <v>4400</v>
      </c>
      <c r="H73" s="10">
        <v>4754.6256000000003</v>
      </c>
      <c r="I73" s="11"/>
      <c r="J73" s="12">
        <f t="shared" si="5"/>
        <v>354.6256000000003</v>
      </c>
      <c r="K73" s="13">
        <f t="shared" si="6"/>
        <v>8.0596727272727348E-2</v>
      </c>
      <c r="L73" s="14">
        <v>95</v>
      </c>
      <c r="M73" s="2"/>
    </row>
    <row r="74" spans="1:15" x14ac:dyDescent="0.2">
      <c r="A74" s="7" t="s">
        <v>71</v>
      </c>
      <c r="B74" s="8" t="str">
        <f>IF(OR('Average Weekday'!B74=0,'Average Weekday'!B74=""),"",'Average Weekday'!B74)</f>
        <v/>
      </c>
      <c r="C74" s="9">
        <v>1419</v>
      </c>
      <c r="D74" s="10">
        <v>1310</v>
      </c>
      <c r="E74" s="10">
        <v>1164</v>
      </c>
      <c r="F74" s="10">
        <v>1116.2435</v>
      </c>
      <c r="G74" s="10">
        <v>845</v>
      </c>
      <c r="H74" s="10">
        <v>612.18759999999997</v>
      </c>
      <c r="I74" s="11"/>
      <c r="J74" s="12">
        <f t="shared" si="5"/>
        <v>-232.81240000000003</v>
      </c>
      <c r="K74" s="13">
        <f t="shared" si="6"/>
        <v>-0.27551763313609473</v>
      </c>
      <c r="L74" s="14">
        <v>169</v>
      </c>
      <c r="M74" s="2"/>
    </row>
    <row r="75" spans="1:15" x14ac:dyDescent="0.2">
      <c r="A75" s="7" t="s">
        <v>72</v>
      </c>
      <c r="B75" s="8" t="str">
        <f>IF(OR('Average Weekday'!B75=0,'Average Weekday'!B75=""),"",'Average Weekday'!B75)</f>
        <v/>
      </c>
      <c r="C75" s="9">
        <v>36862</v>
      </c>
      <c r="D75" s="10">
        <v>33735</v>
      </c>
      <c r="E75" s="10">
        <v>30307</v>
      </c>
      <c r="F75" s="10">
        <v>27718.842400000001</v>
      </c>
      <c r="G75" s="10">
        <v>22652</v>
      </c>
      <c r="H75" s="10">
        <v>17395.647700000001</v>
      </c>
      <c r="I75" s="11"/>
      <c r="J75" s="12">
        <f t="shared" si="5"/>
        <v>-5256.3522999999986</v>
      </c>
      <c r="K75" s="13">
        <f t="shared" si="6"/>
        <v>-0.23204804432279705</v>
      </c>
      <c r="L75" s="14">
        <v>12</v>
      </c>
      <c r="M75" s="2"/>
    </row>
    <row r="76" spans="1:15" x14ac:dyDescent="0.2">
      <c r="A76" s="7" t="s">
        <v>73</v>
      </c>
      <c r="B76" s="8" t="str">
        <f>IF(OR('Average Weekday'!B76=0,'Average Weekday'!B76=""),"",'Average Weekday'!B76)</f>
        <v/>
      </c>
      <c r="C76" s="9"/>
      <c r="D76" s="10"/>
      <c r="E76" s="10"/>
      <c r="F76" s="10"/>
      <c r="G76" s="10">
        <v>0</v>
      </c>
      <c r="H76" s="10">
        <v>0</v>
      </c>
      <c r="I76" s="11"/>
      <c r="J76" s="12" t="str">
        <f t="shared" si="5"/>
        <v/>
      </c>
      <c r="K76" s="13" t="str">
        <f t="shared" si="6"/>
        <v/>
      </c>
      <c r="L76" s="14" t="s">
        <v>275</v>
      </c>
      <c r="M76" s="2"/>
    </row>
    <row r="77" spans="1:15" x14ac:dyDescent="0.2">
      <c r="A77" s="7" t="s">
        <v>74</v>
      </c>
      <c r="B77" s="8" t="str">
        <f>IF(OR('Average Weekday'!B77=0,'Average Weekday'!B77=""),"",'Average Weekday'!B77)</f>
        <v/>
      </c>
      <c r="C77" s="9">
        <v>13765</v>
      </c>
      <c r="D77" s="10">
        <v>12762</v>
      </c>
      <c r="E77" s="10">
        <v>11571</v>
      </c>
      <c r="F77" s="10">
        <v>10837.866699999999</v>
      </c>
      <c r="G77" s="10">
        <v>6210</v>
      </c>
      <c r="H77" s="10">
        <v>6459.2942000000003</v>
      </c>
      <c r="I77" s="11"/>
      <c r="J77" s="12">
        <f t="shared" si="5"/>
        <v>249.29420000000027</v>
      </c>
      <c r="K77" s="13">
        <f t="shared" si="6"/>
        <v>4.0143993558776209E-2</v>
      </c>
      <c r="L77" s="14">
        <v>62</v>
      </c>
      <c r="M77" s="2"/>
    </row>
    <row r="78" spans="1:15" x14ac:dyDescent="0.2">
      <c r="A78" s="7" t="s">
        <v>75</v>
      </c>
      <c r="B78" s="8" t="str">
        <f>IF(OR('Average Weekday'!B78=0,'Average Weekday'!B78=""),"",'Average Weekday'!B78)</f>
        <v/>
      </c>
      <c r="C78" s="9">
        <v>14211</v>
      </c>
      <c r="D78" s="10">
        <v>13500</v>
      </c>
      <c r="E78" s="10">
        <v>12159</v>
      </c>
      <c r="F78" s="10">
        <v>11201.6891</v>
      </c>
      <c r="G78" s="10">
        <v>5382</v>
      </c>
      <c r="H78" s="10">
        <v>6600.8953999999994</v>
      </c>
      <c r="I78" s="11"/>
      <c r="J78" s="12">
        <f t="shared" si="5"/>
        <v>1218.8953999999994</v>
      </c>
      <c r="K78" s="13">
        <f t="shared" si="6"/>
        <v>0.22647629134150862</v>
      </c>
      <c r="L78" s="14">
        <v>57</v>
      </c>
      <c r="M78" s="2"/>
    </row>
    <row r="79" spans="1:15" x14ac:dyDescent="0.2">
      <c r="A79" s="7" t="s">
        <v>76</v>
      </c>
      <c r="B79" s="8" t="str">
        <f>IF(OR('Average Weekday'!B79=0,'Average Weekday'!B79=""),"",'Average Weekday'!B79)</f>
        <v/>
      </c>
      <c r="C79" s="9">
        <v>641</v>
      </c>
      <c r="D79" s="10">
        <v>702</v>
      </c>
      <c r="E79" s="10">
        <v>639</v>
      </c>
      <c r="F79" s="10">
        <v>655.90959999999995</v>
      </c>
      <c r="G79" s="10">
        <v>534</v>
      </c>
      <c r="H79" s="10">
        <v>400.92449999999997</v>
      </c>
      <c r="I79" s="11"/>
      <c r="J79" s="12">
        <f t="shared" si="5"/>
        <v>-133.07550000000003</v>
      </c>
      <c r="K79" s="13">
        <f t="shared" si="6"/>
        <v>-0.24920505617977534</v>
      </c>
      <c r="L79" s="14">
        <v>173</v>
      </c>
      <c r="M79" s="2"/>
    </row>
    <row r="80" spans="1:15" x14ac:dyDescent="0.2">
      <c r="A80" s="7" t="s">
        <v>77</v>
      </c>
      <c r="B80" s="8" t="str">
        <f>IF(OR('Average Weekday'!B80=0,'Average Weekday'!B80=""),"",'Average Weekday'!B80)</f>
        <v/>
      </c>
      <c r="C80" s="9">
        <v>8334</v>
      </c>
      <c r="D80" s="10">
        <v>7827</v>
      </c>
      <c r="E80" s="10">
        <v>7099</v>
      </c>
      <c r="F80" s="10">
        <v>6972.5835000000006</v>
      </c>
      <c r="G80" s="10">
        <v>4676</v>
      </c>
      <c r="H80" s="10">
        <v>4263.2458999999999</v>
      </c>
      <c r="I80" s="11"/>
      <c r="J80" s="12">
        <f t="shared" si="5"/>
        <v>-412.75410000000011</v>
      </c>
      <c r="K80" s="13">
        <f t="shared" si="6"/>
        <v>-8.8270765611633897E-2</v>
      </c>
      <c r="L80" s="14">
        <v>103</v>
      </c>
      <c r="M80" s="2"/>
    </row>
    <row r="81" spans="1:13" x14ac:dyDescent="0.2">
      <c r="A81" s="7" t="s">
        <v>78</v>
      </c>
      <c r="B81" s="8" t="str">
        <f>IF(OR('Average Weekday'!B81=0,'Average Weekday'!B81=""),"",'Average Weekday'!B81)</f>
        <v/>
      </c>
      <c r="C81" s="9">
        <v>7436</v>
      </c>
      <c r="D81" s="10">
        <v>7051</v>
      </c>
      <c r="E81" s="10">
        <v>6017</v>
      </c>
      <c r="F81" s="10">
        <v>5985.152</v>
      </c>
      <c r="G81" s="10">
        <v>3219</v>
      </c>
      <c r="H81" s="10">
        <v>3096.3056000000001</v>
      </c>
      <c r="I81" s="11"/>
      <c r="J81" s="12">
        <f t="shared" si="5"/>
        <v>-122.69439999999986</v>
      </c>
      <c r="K81" s="13">
        <f t="shared" si="6"/>
        <v>-3.8115688101894953E-2</v>
      </c>
      <c r="L81" s="14">
        <v>118</v>
      </c>
      <c r="M81" s="2"/>
    </row>
    <row r="82" spans="1:13" x14ac:dyDescent="0.2">
      <c r="A82" s="7" t="s">
        <v>79</v>
      </c>
      <c r="B82" s="8" t="str">
        <f>IF(OR('Average Weekday'!B82=0,'Average Weekday'!B82=""),"",'Average Weekday'!B82)</f>
        <v/>
      </c>
      <c r="C82" s="9">
        <v>18118</v>
      </c>
      <c r="D82" s="10">
        <v>17044</v>
      </c>
      <c r="E82" s="10">
        <v>15269</v>
      </c>
      <c r="F82" s="10">
        <v>14687.3789</v>
      </c>
      <c r="G82" s="10">
        <v>10159</v>
      </c>
      <c r="H82" s="10">
        <v>8770.2196000000004</v>
      </c>
      <c r="I82" s="11"/>
      <c r="J82" s="12">
        <f t="shared" si="5"/>
        <v>-1388.7803999999996</v>
      </c>
      <c r="K82" s="13">
        <f t="shared" si="6"/>
        <v>-0.13670443941332805</v>
      </c>
      <c r="L82" s="14">
        <v>40</v>
      </c>
      <c r="M82" s="2"/>
    </row>
    <row r="83" spans="1:13" x14ac:dyDescent="0.2">
      <c r="A83" s="7" t="s">
        <v>80</v>
      </c>
      <c r="B83" s="8" t="str">
        <f>IF(OR('Average Weekday'!B83=0,'Average Weekday'!B83=""),"",'Average Weekday'!B83)</f>
        <v/>
      </c>
      <c r="C83" s="9">
        <v>3696</v>
      </c>
      <c r="D83" s="10">
        <v>3607</v>
      </c>
      <c r="E83" s="10">
        <v>3416</v>
      </c>
      <c r="F83" s="10">
        <v>3410.7782000000002</v>
      </c>
      <c r="G83" s="10">
        <v>2340</v>
      </c>
      <c r="H83" s="10">
        <v>2038.5320000000002</v>
      </c>
      <c r="I83" s="11"/>
      <c r="J83" s="12">
        <f t="shared" si="5"/>
        <v>-301.46799999999985</v>
      </c>
      <c r="K83" s="13">
        <f t="shared" si="6"/>
        <v>-0.12883247863247857</v>
      </c>
      <c r="L83" s="14">
        <v>143</v>
      </c>
      <c r="M83" s="2"/>
    </row>
    <row r="84" spans="1:13" x14ac:dyDescent="0.2">
      <c r="A84" s="7" t="s">
        <v>81</v>
      </c>
      <c r="B84" s="8" t="str">
        <f>IF(OR('Average Weekday'!B84=0,'Average Weekday'!B84=""),"",'Average Weekday'!B84)</f>
        <v/>
      </c>
      <c r="C84" s="9">
        <v>9416</v>
      </c>
      <c r="D84" s="10">
        <v>8946</v>
      </c>
      <c r="E84" s="10">
        <v>8198</v>
      </c>
      <c r="F84" s="10">
        <v>8077.0249000000003</v>
      </c>
      <c r="G84" s="10">
        <v>5746</v>
      </c>
      <c r="H84" s="10">
        <v>4716.5282999999999</v>
      </c>
      <c r="I84" s="11"/>
      <c r="J84" s="12">
        <f t="shared" si="5"/>
        <v>-1029.4717000000001</v>
      </c>
      <c r="K84" s="13">
        <f t="shared" si="6"/>
        <v>-0.17916319178558998</v>
      </c>
      <c r="L84" s="14">
        <v>96</v>
      </c>
      <c r="M84" s="2"/>
    </row>
    <row r="85" spans="1:13" x14ac:dyDescent="0.2">
      <c r="A85" s="7" t="s">
        <v>82</v>
      </c>
      <c r="B85" s="8" t="str">
        <f>IF(OR('Average Weekday'!B85=0,'Average Weekday'!B85=""),"",'Average Weekday'!B85)</f>
        <v/>
      </c>
      <c r="C85" s="9">
        <v>8479</v>
      </c>
      <c r="D85" s="10">
        <v>7878</v>
      </c>
      <c r="E85" s="10">
        <v>6988</v>
      </c>
      <c r="F85" s="10">
        <v>6893.4982</v>
      </c>
      <c r="G85" s="10">
        <v>3538</v>
      </c>
      <c r="H85" s="10">
        <v>4299.1046999999999</v>
      </c>
      <c r="I85" s="11"/>
      <c r="J85" s="12">
        <f t="shared" si="5"/>
        <v>761.10469999999987</v>
      </c>
      <c r="K85" s="13">
        <f t="shared" si="6"/>
        <v>0.21512286602600336</v>
      </c>
      <c r="L85" s="14">
        <v>102</v>
      </c>
      <c r="M85" s="2"/>
    </row>
    <row r="86" spans="1:13" x14ac:dyDescent="0.2">
      <c r="A86" s="7" t="s">
        <v>83</v>
      </c>
      <c r="B86" s="8" t="str">
        <f>IF(OR('Average Weekday'!B86=0,'Average Weekday'!B86=""),"",'Average Weekday'!B86)</f>
        <v/>
      </c>
      <c r="C86" s="9">
        <v>4198</v>
      </c>
      <c r="D86" s="10">
        <v>4249</v>
      </c>
      <c r="E86" s="10">
        <v>4073</v>
      </c>
      <c r="F86" s="10">
        <v>3909.2948999999999</v>
      </c>
      <c r="G86" s="10">
        <v>2085</v>
      </c>
      <c r="H86" s="10">
        <v>2270.5667000000003</v>
      </c>
      <c r="I86" s="11"/>
      <c r="J86" s="12">
        <f t="shared" si="5"/>
        <v>185.56670000000031</v>
      </c>
      <c r="K86" s="13">
        <f t="shared" si="6"/>
        <v>8.9000815347721973E-2</v>
      </c>
      <c r="L86" s="14">
        <v>134</v>
      </c>
      <c r="M86" s="2"/>
    </row>
    <row r="87" spans="1:13" x14ac:dyDescent="0.2">
      <c r="A87" s="7" t="s">
        <v>84</v>
      </c>
      <c r="B87" s="8" t="str">
        <f>IF(OR('Average Weekday'!B87=0,'Average Weekday'!B87=""),"",'Average Weekday'!B87)</f>
        <v/>
      </c>
      <c r="C87" s="9">
        <v>1953</v>
      </c>
      <c r="D87" s="10">
        <v>1729</v>
      </c>
      <c r="E87" s="10">
        <v>1563</v>
      </c>
      <c r="F87" s="10">
        <v>1515.6656</v>
      </c>
      <c r="G87" s="10">
        <v>733</v>
      </c>
      <c r="H87" s="10">
        <v>839.50279999999998</v>
      </c>
      <c r="I87" s="11"/>
      <c r="J87" s="12">
        <f t="shared" si="5"/>
        <v>106.50279999999998</v>
      </c>
      <c r="K87" s="13">
        <f t="shared" si="6"/>
        <v>0.14529713506139152</v>
      </c>
      <c r="L87" s="14">
        <v>165</v>
      </c>
      <c r="M87" s="2"/>
    </row>
    <row r="88" spans="1:13" x14ac:dyDescent="0.2">
      <c r="A88" s="7" t="s">
        <v>85</v>
      </c>
      <c r="B88" s="8" t="str">
        <f>IF(OR('Average Weekday'!B88=0,'Average Weekday'!B88=""),"",'Average Weekday'!B88)</f>
        <v/>
      </c>
      <c r="C88" s="9">
        <v>3442</v>
      </c>
      <c r="D88" s="10">
        <v>3344</v>
      </c>
      <c r="E88" s="10">
        <v>2977</v>
      </c>
      <c r="F88" s="10">
        <v>2928.3978999999999</v>
      </c>
      <c r="G88" s="10">
        <v>2113</v>
      </c>
      <c r="H88" s="10">
        <v>1742.4585</v>
      </c>
      <c r="I88" s="11"/>
      <c r="J88" s="12">
        <f t="shared" si="5"/>
        <v>-370.54150000000004</v>
      </c>
      <c r="K88" s="13">
        <f t="shared" si="6"/>
        <v>-0.17536275437766211</v>
      </c>
      <c r="L88" s="14">
        <v>148</v>
      </c>
      <c r="M88" s="2"/>
    </row>
    <row r="89" spans="1:13" x14ac:dyDescent="0.2">
      <c r="A89" s="7" t="s">
        <v>86</v>
      </c>
      <c r="B89" s="8" t="str">
        <f>IF(OR('Average Weekday'!B89=0,'Average Weekday'!B89=""),"",'Average Weekday'!B89)</f>
        <v/>
      </c>
      <c r="C89" s="9">
        <v>20286</v>
      </c>
      <c r="D89" s="10">
        <v>18902</v>
      </c>
      <c r="E89" s="10">
        <v>17038</v>
      </c>
      <c r="F89" s="10">
        <v>15288.909599999999</v>
      </c>
      <c r="G89" s="10">
        <v>9852</v>
      </c>
      <c r="H89" s="10">
        <v>7394.3526000000002</v>
      </c>
      <c r="I89" s="11"/>
      <c r="J89" s="12">
        <f t="shared" si="5"/>
        <v>-2457.6473999999998</v>
      </c>
      <c r="K89" s="13">
        <f t="shared" si="6"/>
        <v>-0.24945669914738122</v>
      </c>
      <c r="L89" s="14">
        <v>50</v>
      </c>
      <c r="M89" s="2"/>
    </row>
    <row r="90" spans="1:13" x14ac:dyDescent="0.2">
      <c r="A90" s="7" t="s">
        <v>87</v>
      </c>
      <c r="B90" s="8" t="str">
        <f>IF(OR('Average Weekday'!B90=0,'Average Weekday'!B90=""),"",'Average Weekday'!B90)</f>
        <v/>
      </c>
      <c r="C90" s="9">
        <v>34119</v>
      </c>
      <c r="D90" s="10">
        <v>32266</v>
      </c>
      <c r="E90" s="10">
        <v>28905</v>
      </c>
      <c r="F90" s="10">
        <v>25059.614699999998</v>
      </c>
      <c r="G90" s="10">
        <v>18414</v>
      </c>
      <c r="H90" s="10">
        <v>14054.0118</v>
      </c>
      <c r="I90" s="11"/>
      <c r="J90" s="12">
        <f t="shared" si="5"/>
        <v>-4359.9881999999998</v>
      </c>
      <c r="K90" s="13">
        <f t="shared" si="6"/>
        <v>-0.23677572499185401</v>
      </c>
      <c r="L90" s="14">
        <v>16</v>
      </c>
      <c r="M90" s="2"/>
    </row>
    <row r="91" spans="1:13" x14ac:dyDescent="0.2">
      <c r="A91" s="7" t="s">
        <v>88</v>
      </c>
      <c r="B91" s="8" t="str">
        <f>IF(OR('Average Weekday'!B91=0,'Average Weekday'!B91=""),"",'Average Weekday'!B91)</f>
        <v/>
      </c>
      <c r="C91" s="9">
        <v>20411</v>
      </c>
      <c r="D91" s="10">
        <v>19103</v>
      </c>
      <c r="E91" s="10">
        <v>17570</v>
      </c>
      <c r="F91" s="10">
        <v>16435.564200000001</v>
      </c>
      <c r="G91" s="10">
        <v>13953</v>
      </c>
      <c r="H91" s="10">
        <v>10195.189399999999</v>
      </c>
      <c r="I91" s="11"/>
      <c r="J91" s="12">
        <f t="shared" si="5"/>
        <v>-3757.8106000000007</v>
      </c>
      <c r="K91" s="13">
        <f t="shared" si="6"/>
        <v>-0.26931918583817105</v>
      </c>
      <c r="L91" s="14">
        <v>31</v>
      </c>
      <c r="M91" s="2"/>
    </row>
    <row r="92" spans="1:13" x14ac:dyDescent="0.2">
      <c r="A92" s="7" t="s">
        <v>89</v>
      </c>
      <c r="B92" s="8" t="str">
        <f>IF(OR('Average Weekday'!B92=0,'Average Weekday'!B92=""),"",'Average Weekday'!B92)</f>
        <v/>
      </c>
      <c r="C92" s="9">
        <v>25177</v>
      </c>
      <c r="D92" s="10">
        <v>23056</v>
      </c>
      <c r="E92" s="10">
        <v>20543</v>
      </c>
      <c r="F92" s="10">
        <v>19423.292799999999</v>
      </c>
      <c r="G92" s="10">
        <v>14937</v>
      </c>
      <c r="H92" s="10">
        <v>11134.751099999999</v>
      </c>
      <c r="I92" s="11"/>
      <c r="J92" s="12">
        <f t="shared" si="5"/>
        <v>-3802.2489000000005</v>
      </c>
      <c r="K92" s="13">
        <f t="shared" si="6"/>
        <v>-0.25455237999598318</v>
      </c>
      <c r="L92" s="14">
        <v>24</v>
      </c>
      <c r="M92" s="2"/>
    </row>
    <row r="93" spans="1:13" x14ac:dyDescent="0.2">
      <c r="A93" s="7" t="s">
        <v>90</v>
      </c>
      <c r="B93" s="8" t="str">
        <f>IF(OR('Average Weekday'!B93=0,'Average Weekday'!B93=""),"",'Average Weekday'!B93)</f>
        <v/>
      </c>
      <c r="C93" s="9">
        <v>28255</v>
      </c>
      <c r="D93" s="10">
        <v>26720</v>
      </c>
      <c r="E93" s="10">
        <v>23714</v>
      </c>
      <c r="F93" s="10">
        <v>22702.2</v>
      </c>
      <c r="G93" s="10">
        <v>15746</v>
      </c>
      <c r="H93" s="10">
        <v>12551.688900000001</v>
      </c>
      <c r="I93" s="11"/>
      <c r="J93" s="12">
        <f t="shared" si="5"/>
        <v>-3194.311099999999</v>
      </c>
      <c r="K93" s="13">
        <f t="shared" si="6"/>
        <v>-0.20286492442525078</v>
      </c>
      <c r="L93" s="14">
        <v>21</v>
      </c>
      <c r="M93" s="2"/>
    </row>
    <row r="94" spans="1:13" x14ac:dyDescent="0.2">
      <c r="A94" s="7" t="s">
        <v>91</v>
      </c>
      <c r="B94" s="8" t="str">
        <f>IF(OR('Average Weekday'!B94=0,'Average Weekday'!B94=""),"",'Average Weekday'!B94)</f>
        <v/>
      </c>
      <c r="C94" s="9">
        <v>327</v>
      </c>
      <c r="D94" s="10">
        <v>302</v>
      </c>
      <c r="E94" s="10">
        <v>262</v>
      </c>
      <c r="F94" s="10">
        <v>315.28300000000002</v>
      </c>
      <c r="G94" s="10">
        <v>146</v>
      </c>
      <c r="H94" s="10">
        <v>190.05950000000001</v>
      </c>
      <c r="I94" s="11"/>
      <c r="J94" s="12">
        <f t="shared" si="5"/>
        <v>44.059500000000014</v>
      </c>
      <c r="K94" s="13">
        <f t="shared" si="6"/>
        <v>0.30177739726027408</v>
      </c>
      <c r="L94" s="14">
        <v>176</v>
      </c>
      <c r="M94" s="2"/>
    </row>
    <row r="95" spans="1:13" x14ac:dyDescent="0.2">
      <c r="A95" s="7" t="s">
        <v>92</v>
      </c>
      <c r="B95" s="8" t="str">
        <f>IF(OR('Average Weekday'!B95=0,'Average Weekday'!B95=""),"",'Average Weekday'!B95)</f>
        <v/>
      </c>
      <c r="C95" s="9">
        <v>244</v>
      </c>
      <c r="D95" s="10">
        <v>304</v>
      </c>
      <c r="E95" s="10">
        <v>650</v>
      </c>
      <c r="F95" s="10">
        <v>1513.0938000000001</v>
      </c>
      <c r="G95" s="10">
        <v>993</v>
      </c>
      <c r="H95" s="10">
        <v>2242.9848999999999</v>
      </c>
      <c r="I95" s="11"/>
      <c r="J95" s="12"/>
      <c r="K95" s="13"/>
      <c r="L95" s="21"/>
      <c r="M95" s="2"/>
    </row>
    <row r="96" spans="1:13" s="4" customFormat="1" x14ac:dyDescent="0.2">
      <c r="A96" s="15" t="s">
        <v>93</v>
      </c>
      <c r="B96" s="8" t="str">
        <f>IF(OR('Average Weekday'!B96=0,'Average Weekday'!B96=""),"",'Average Weekday'!B96)</f>
        <v/>
      </c>
      <c r="C96" s="16">
        <f t="shared" ref="C96:H96" si="7">SUM(C59:C95)</f>
        <v>563127</v>
      </c>
      <c r="D96" s="17">
        <f t="shared" si="7"/>
        <v>534972</v>
      </c>
      <c r="E96" s="17">
        <f t="shared" si="7"/>
        <v>492876</v>
      </c>
      <c r="F96" s="17">
        <f t="shared" si="7"/>
        <v>465405.42530000006</v>
      </c>
      <c r="G96" s="17">
        <f t="shared" si="7"/>
        <v>318568</v>
      </c>
      <c r="H96" s="17">
        <v>270505.31770000001</v>
      </c>
      <c r="I96" s="18"/>
      <c r="J96" s="19">
        <f t="shared" si="5"/>
        <v>-48062.682299999986</v>
      </c>
      <c r="K96" s="20">
        <f t="shared" si="6"/>
        <v>-0.15087103004696009</v>
      </c>
      <c r="L96" s="22"/>
      <c r="M96" s="2"/>
    </row>
    <row r="97" spans="1:17" ht="3" customHeight="1" x14ac:dyDescent="0.2">
      <c r="A97" s="57"/>
      <c r="B97" s="58" t="str">
        <f>IF(OR('Average Weekday'!B97=0,'Average Weekday'!B97=""),"",'Average Weekday'!B97)</f>
        <v/>
      </c>
      <c r="C97" s="58"/>
      <c r="D97" s="58"/>
      <c r="E97" s="58"/>
      <c r="F97" s="58"/>
      <c r="G97" s="58"/>
      <c r="H97" s="58"/>
      <c r="I97" s="58"/>
      <c r="J97" s="58" t="str">
        <f t="shared" si="5"/>
        <v/>
      </c>
      <c r="K97" s="58" t="str">
        <f t="shared" si="6"/>
        <v/>
      </c>
      <c r="L97" s="59"/>
      <c r="M97" s="2"/>
    </row>
    <row r="98" spans="1:17" x14ac:dyDescent="0.2">
      <c r="A98" s="7" t="s">
        <v>94</v>
      </c>
      <c r="B98" s="8" t="str">
        <f>IF(OR('Average Weekday'!B98=0,'Average Weekday'!B98=""),"",'Average Weekday'!B98)</f>
        <v/>
      </c>
      <c r="C98" s="9">
        <v>9066</v>
      </c>
      <c r="D98" s="10">
        <v>8336</v>
      </c>
      <c r="E98" s="10">
        <v>9070</v>
      </c>
      <c r="F98" s="10">
        <v>9118.3232000000007</v>
      </c>
      <c r="G98" s="10">
        <v>2892</v>
      </c>
      <c r="H98" s="10">
        <v>4777.1385</v>
      </c>
      <c r="I98" s="11"/>
      <c r="J98" s="12">
        <f t="shared" si="5"/>
        <v>1885.1385</v>
      </c>
      <c r="K98" s="13">
        <f t="shared" si="6"/>
        <v>0.65184595435684645</v>
      </c>
      <c r="L98" s="14">
        <v>93</v>
      </c>
      <c r="M98" s="2"/>
    </row>
    <row r="99" spans="1:17" x14ac:dyDescent="0.2">
      <c r="A99" s="7" t="s">
        <v>95</v>
      </c>
      <c r="B99" s="8" t="str">
        <f>IF(OR('Average Weekday'!B99=0,'Average Weekday'!B99=""),"",'Average Weekday'!B99)</f>
        <v/>
      </c>
      <c r="C99" s="9">
        <v>9896</v>
      </c>
      <c r="D99" s="10">
        <v>9363</v>
      </c>
      <c r="E99" s="10">
        <v>9331</v>
      </c>
      <c r="F99" s="10">
        <v>9377.9187000000002</v>
      </c>
      <c r="G99" s="10">
        <v>3355</v>
      </c>
      <c r="H99" s="10">
        <v>5870.4619999999995</v>
      </c>
      <c r="I99" s="11"/>
      <c r="J99" s="12">
        <f t="shared" si="5"/>
        <v>2515.4619999999995</v>
      </c>
      <c r="K99" s="13">
        <f t="shared" si="6"/>
        <v>0.749765126676602</v>
      </c>
      <c r="L99" s="14">
        <v>75</v>
      </c>
      <c r="M99" s="2"/>
    </row>
    <row r="100" spans="1:17" x14ac:dyDescent="0.2">
      <c r="A100" s="7" t="s">
        <v>96</v>
      </c>
      <c r="B100" s="8" t="str">
        <f>IF(OR('Average Weekday'!B100=0,'Average Weekday'!B100=""),"",'Average Weekday'!B100)</f>
        <v/>
      </c>
      <c r="C100" s="9">
        <v>15844</v>
      </c>
      <c r="D100" s="10">
        <v>15015</v>
      </c>
      <c r="E100" s="10">
        <v>15591</v>
      </c>
      <c r="F100" s="10">
        <v>15553.6708</v>
      </c>
      <c r="G100" s="10">
        <v>6161</v>
      </c>
      <c r="H100" s="10">
        <v>10447.921899999999</v>
      </c>
      <c r="I100" s="11"/>
      <c r="J100" s="12">
        <f t="shared" si="5"/>
        <v>4286.9218999999994</v>
      </c>
      <c r="K100" s="13">
        <f t="shared" si="6"/>
        <v>0.69581592273981485</v>
      </c>
      <c r="L100" s="14">
        <v>28</v>
      </c>
      <c r="M100" s="2"/>
    </row>
    <row r="101" spans="1:17" x14ac:dyDescent="0.2">
      <c r="A101" s="7" t="s">
        <v>97</v>
      </c>
      <c r="B101" s="8" t="str">
        <f>IF(OR('Average Weekday'!B101=0,'Average Weekday'!B101=""),"",'Average Weekday'!B101)</f>
        <v/>
      </c>
      <c r="C101" s="9">
        <v>16042</v>
      </c>
      <c r="D101" s="10">
        <v>14910</v>
      </c>
      <c r="E101" s="10">
        <v>15292</v>
      </c>
      <c r="F101" s="10">
        <v>15065.2099</v>
      </c>
      <c r="G101" s="10">
        <v>5075</v>
      </c>
      <c r="H101" s="10">
        <v>8756.1713</v>
      </c>
      <c r="I101" s="11"/>
      <c r="J101" s="12">
        <f t="shared" si="5"/>
        <v>3681.1713</v>
      </c>
      <c r="K101" s="13">
        <f t="shared" si="6"/>
        <v>0.72535395073891629</v>
      </c>
      <c r="L101" s="14">
        <v>41</v>
      </c>
      <c r="M101" s="2"/>
    </row>
    <row r="102" spans="1:17" x14ac:dyDescent="0.2">
      <c r="A102" s="7" t="s">
        <v>98</v>
      </c>
      <c r="B102" s="8">
        <f>IF(OR('Average Weekday'!B102=0,'Average Weekday'!B102=""),"",'Average Weekday'!B102)</f>
        <v>4</v>
      </c>
      <c r="C102" s="9">
        <v>14201</v>
      </c>
      <c r="D102" s="10">
        <v>9804</v>
      </c>
      <c r="E102" s="10">
        <v>9874</v>
      </c>
      <c r="F102" s="10">
        <v>11549.3223</v>
      </c>
      <c r="G102" s="10">
        <v>3742</v>
      </c>
      <c r="H102" s="10">
        <v>6534.0825000000004</v>
      </c>
      <c r="I102" s="11"/>
      <c r="J102" s="12">
        <f t="shared" si="5"/>
        <v>2792.0825000000004</v>
      </c>
      <c r="K102" s="13">
        <f t="shared" si="6"/>
        <v>0.74614711384286492</v>
      </c>
      <c r="L102" s="14">
        <v>59</v>
      </c>
      <c r="M102" s="2"/>
    </row>
    <row r="103" spans="1:17" x14ac:dyDescent="0.2">
      <c r="A103" s="7" t="s">
        <v>99</v>
      </c>
      <c r="B103" s="8" t="str">
        <f>IF(OR('Average Weekday'!B103=0,'Average Weekday'!B103=""),"",'Average Weekday'!B103)</f>
        <v/>
      </c>
      <c r="C103" s="9">
        <v>17840</v>
      </c>
      <c r="D103" s="10">
        <v>17336</v>
      </c>
      <c r="E103" s="10">
        <v>16998</v>
      </c>
      <c r="F103" s="10">
        <v>16131.696400000001</v>
      </c>
      <c r="G103" s="10">
        <v>5506</v>
      </c>
      <c r="H103" s="10">
        <v>8476.2569000000003</v>
      </c>
      <c r="I103" s="11"/>
      <c r="J103" s="12">
        <f t="shared" si="5"/>
        <v>2970.2569000000003</v>
      </c>
      <c r="K103" s="13">
        <f t="shared" si="6"/>
        <v>0.53945820922629861</v>
      </c>
      <c r="L103" s="14">
        <v>44</v>
      </c>
      <c r="M103" s="2"/>
    </row>
    <row r="104" spans="1:17" x14ac:dyDescent="0.2">
      <c r="A104" s="7" t="s">
        <v>100</v>
      </c>
      <c r="B104" s="8" t="str">
        <f>IF(OR('Average Weekday'!B104=0,'Average Weekday'!B104=""),"",'Average Weekday'!B104)</f>
        <v/>
      </c>
      <c r="C104" s="9">
        <v>1207</v>
      </c>
      <c r="D104" s="10">
        <v>1140</v>
      </c>
      <c r="E104" s="10">
        <v>1092</v>
      </c>
      <c r="F104" s="10">
        <v>1163.1935000000001</v>
      </c>
      <c r="G104" s="10">
        <v>515</v>
      </c>
      <c r="H104" s="10">
        <v>468.36440000000005</v>
      </c>
      <c r="I104" s="11"/>
      <c r="J104" s="12">
        <f t="shared" si="5"/>
        <v>-46.635599999999954</v>
      </c>
      <c r="K104" s="13">
        <f t="shared" si="6"/>
        <v>-9.0554563106796021E-2</v>
      </c>
      <c r="L104" s="14">
        <v>172</v>
      </c>
      <c r="M104" s="2"/>
    </row>
    <row r="105" spans="1:17" x14ac:dyDescent="0.2">
      <c r="A105" s="7" t="s">
        <v>101</v>
      </c>
      <c r="B105" s="8" t="str">
        <f>IF(OR('Average Weekday'!B105=0,'Average Weekday'!B105=""),"",'Average Weekday'!B105)</f>
        <v/>
      </c>
      <c r="C105" s="9">
        <v>4919</v>
      </c>
      <c r="D105" s="10">
        <v>4711</v>
      </c>
      <c r="E105" s="10">
        <v>4619</v>
      </c>
      <c r="F105" s="10">
        <v>5100.1511</v>
      </c>
      <c r="G105" s="10">
        <v>2749</v>
      </c>
      <c r="H105" s="10">
        <v>2744.6458000000002</v>
      </c>
      <c r="I105" s="11"/>
      <c r="J105" s="12">
        <f t="shared" si="5"/>
        <v>-4.3541999999997643</v>
      </c>
      <c r="K105" s="13">
        <f t="shared" si="6"/>
        <v>-1.5839214259729954E-3</v>
      </c>
      <c r="L105" s="14">
        <v>128</v>
      </c>
      <c r="M105" s="2"/>
    </row>
    <row r="106" spans="1:17" x14ac:dyDescent="0.2">
      <c r="A106" s="7" t="s">
        <v>102</v>
      </c>
      <c r="B106" s="8" t="str">
        <f>IF(OR('Average Weekday'!B106=0,'Average Weekday'!B106=""),"",'Average Weekday'!B106)</f>
        <v/>
      </c>
      <c r="C106" s="9">
        <v>10119</v>
      </c>
      <c r="D106" s="10">
        <v>9021</v>
      </c>
      <c r="E106" s="10">
        <v>9737</v>
      </c>
      <c r="F106" s="10">
        <v>8021.5044999999991</v>
      </c>
      <c r="G106" s="10">
        <v>2706</v>
      </c>
      <c r="H106" s="10">
        <v>4418.3134</v>
      </c>
      <c r="I106" s="11"/>
      <c r="J106" s="12">
        <f t="shared" si="5"/>
        <v>1712.3134</v>
      </c>
      <c r="K106" s="13">
        <f t="shared" si="6"/>
        <v>0.63278396156688843</v>
      </c>
      <c r="L106" s="14">
        <v>99</v>
      </c>
      <c r="M106" s="2"/>
    </row>
    <row r="107" spans="1:17" x14ac:dyDescent="0.2">
      <c r="A107" s="7" t="s">
        <v>103</v>
      </c>
      <c r="B107" s="8" t="str">
        <f>IF(OR('Average Weekday'!B107=0,'Average Weekday'!B107=""),"",'Average Weekday'!B107)</f>
        <v/>
      </c>
      <c r="C107" s="9">
        <v>11168</v>
      </c>
      <c r="D107" s="10">
        <v>10746</v>
      </c>
      <c r="E107" s="10">
        <v>10637</v>
      </c>
      <c r="F107" s="10">
        <v>11273.510699999999</v>
      </c>
      <c r="G107" s="10">
        <v>3836</v>
      </c>
      <c r="H107" s="10">
        <v>6371.2916999999998</v>
      </c>
      <c r="I107" s="11"/>
      <c r="J107" s="12">
        <f t="shared" si="5"/>
        <v>2535.2916999999998</v>
      </c>
      <c r="K107" s="13">
        <f t="shared" si="6"/>
        <v>0.6609206725755995</v>
      </c>
      <c r="L107" s="14">
        <v>64</v>
      </c>
      <c r="M107" s="2"/>
    </row>
    <row r="108" spans="1:17" x14ac:dyDescent="0.2">
      <c r="A108" s="7" t="s">
        <v>104</v>
      </c>
      <c r="B108" s="8" t="str">
        <f>IF(OR('Average Weekday'!B108=0,'Average Weekday'!B108=""),"",'Average Weekday'!B108)</f>
        <v/>
      </c>
      <c r="C108" s="9">
        <v>641</v>
      </c>
      <c r="D108" s="10">
        <v>667</v>
      </c>
      <c r="E108" s="10">
        <v>732</v>
      </c>
      <c r="F108" s="10">
        <v>1085.3181</v>
      </c>
      <c r="G108" s="10">
        <v>486</v>
      </c>
      <c r="H108" s="10">
        <v>732.1961</v>
      </c>
      <c r="I108" s="11"/>
      <c r="J108" s="12">
        <f t="shared" si="5"/>
        <v>246.1961</v>
      </c>
      <c r="K108" s="13">
        <f t="shared" si="6"/>
        <v>0.50657633744855968</v>
      </c>
      <c r="L108" s="14">
        <v>167</v>
      </c>
      <c r="M108" s="2"/>
    </row>
    <row r="109" spans="1:17" x14ac:dyDescent="0.2">
      <c r="A109" s="7" t="s">
        <v>105</v>
      </c>
      <c r="B109" s="8">
        <f>IF(OR('Average Weekday'!B109=0,'Average Weekday'!B109=""),"",'Average Weekday'!B109)</f>
        <v>5</v>
      </c>
      <c r="C109" s="9">
        <v>34789</v>
      </c>
      <c r="D109" s="10">
        <v>34983</v>
      </c>
      <c r="E109" s="10">
        <v>33072</v>
      </c>
      <c r="F109" s="10">
        <v>40181.3249</v>
      </c>
      <c r="G109" s="10">
        <v>20972</v>
      </c>
      <c r="H109" s="10">
        <v>15546.8462</v>
      </c>
      <c r="I109" s="11"/>
      <c r="J109" s="12">
        <f t="shared" si="5"/>
        <v>-5425.1538</v>
      </c>
      <c r="K109" s="13">
        <f t="shared" si="6"/>
        <v>-0.25868557123784092</v>
      </c>
      <c r="L109" s="14">
        <v>15</v>
      </c>
      <c r="M109" s="2"/>
    </row>
    <row r="110" spans="1:17" x14ac:dyDescent="0.2">
      <c r="A110" s="7" t="s">
        <v>106</v>
      </c>
      <c r="B110" s="8" t="str">
        <f>IF(OR('Average Weekday'!B110=0,'Average Weekday'!B110=""),"",'Average Weekday'!B110)</f>
        <v/>
      </c>
      <c r="C110" s="9">
        <v>49989</v>
      </c>
      <c r="D110" s="10">
        <v>47996</v>
      </c>
      <c r="E110" s="10">
        <v>49571</v>
      </c>
      <c r="F110" s="10">
        <v>51362.141199999998</v>
      </c>
      <c r="G110" s="10">
        <v>30041</v>
      </c>
      <c r="H110" s="10">
        <v>29577.4028</v>
      </c>
      <c r="I110" s="11"/>
      <c r="J110" s="12">
        <f t="shared" si="5"/>
        <v>-463.59720000000016</v>
      </c>
      <c r="K110" s="13">
        <f t="shared" si="6"/>
        <v>-1.543214939582571E-2</v>
      </c>
      <c r="L110" s="14">
        <v>1</v>
      </c>
      <c r="M110" s="2"/>
    </row>
    <row r="111" spans="1:17" x14ac:dyDescent="0.2">
      <c r="A111" s="7" t="s">
        <v>107</v>
      </c>
      <c r="B111" s="8" t="str">
        <f>IF(OR('Average Weekday'!B111=0,'Average Weekday'!B111=""),"",'Average Weekday'!B111)</f>
        <v/>
      </c>
      <c r="C111" s="9">
        <v>3250</v>
      </c>
      <c r="D111" s="10">
        <v>2933</v>
      </c>
      <c r="E111" s="10">
        <v>2725</v>
      </c>
      <c r="F111" s="10">
        <v>2943.7959000000001</v>
      </c>
      <c r="G111" s="10">
        <v>1851</v>
      </c>
      <c r="H111" s="10">
        <v>1658.5156000000002</v>
      </c>
      <c r="I111" s="11"/>
      <c r="J111" s="12">
        <f t="shared" si="5"/>
        <v>-192.48439999999982</v>
      </c>
      <c r="K111" s="13">
        <f t="shared" si="6"/>
        <v>-0.1039894111291193</v>
      </c>
      <c r="L111" s="14">
        <v>151</v>
      </c>
      <c r="M111" s="2"/>
      <c r="N111" s="2"/>
      <c r="O111" s="2"/>
      <c r="P111" s="2"/>
      <c r="Q111" s="2"/>
    </row>
    <row r="112" spans="1:17" x14ac:dyDescent="0.2">
      <c r="A112" s="7" t="s">
        <v>108</v>
      </c>
      <c r="B112" s="8" t="str">
        <f>IF(OR('Average Weekday'!B112=0,'Average Weekday'!B112=""),"",'Average Weekday'!B112)</f>
        <v/>
      </c>
      <c r="C112" s="9">
        <v>919</v>
      </c>
      <c r="D112" s="10">
        <v>1008</v>
      </c>
      <c r="E112" s="10">
        <v>1026</v>
      </c>
      <c r="F112" s="10">
        <v>1028.2675999999999</v>
      </c>
      <c r="G112" s="10">
        <v>490</v>
      </c>
      <c r="H112" s="10">
        <v>523.20299999999997</v>
      </c>
      <c r="I112" s="11"/>
      <c r="J112" s="12">
        <f t="shared" si="5"/>
        <v>33.202999999999975</v>
      </c>
      <c r="K112" s="13">
        <f t="shared" si="6"/>
        <v>6.7761224489795865E-2</v>
      </c>
      <c r="L112" s="14">
        <v>170</v>
      </c>
      <c r="M112" s="2"/>
    </row>
    <row r="113" spans="1:15" x14ac:dyDescent="0.2">
      <c r="A113" s="7" t="s">
        <v>109</v>
      </c>
      <c r="B113" s="8" t="str">
        <f>IF(OR('Average Weekday'!B113=0,'Average Weekday'!B113=""),"",'Average Weekday'!B113)</f>
        <v/>
      </c>
      <c r="C113" s="9">
        <v>2065</v>
      </c>
      <c r="D113" s="10">
        <v>2083</v>
      </c>
      <c r="E113" s="10">
        <v>1936</v>
      </c>
      <c r="F113" s="10">
        <v>1832.5014999999999</v>
      </c>
      <c r="G113" s="10">
        <v>910</v>
      </c>
      <c r="H113" s="10">
        <v>943.97559999999999</v>
      </c>
      <c r="I113" s="11"/>
      <c r="J113" s="12">
        <f t="shared" si="5"/>
        <v>33.975599999999986</v>
      </c>
      <c r="K113" s="13">
        <f t="shared" si="6"/>
        <v>3.7335824175824157E-2</v>
      </c>
      <c r="L113" s="14">
        <v>163</v>
      </c>
      <c r="M113" s="2"/>
    </row>
    <row r="114" spans="1:15" x14ac:dyDescent="0.2">
      <c r="A114" s="23" t="s">
        <v>110</v>
      </c>
      <c r="B114" s="8">
        <f>IF(OR('Average Weekday'!B114=0,'Average Weekday'!B114=""),"",'Average Weekday'!B114)</f>
        <v>6</v>
      </c>
      <c r="C114" s="9">
        <v>10377</v>
      </c>
      <c r="D114" s="10">
        <v>10936</v>
      </c>
      <c r="E114" s="10">
        <v>11052</v>
      </c>
      <c r="F114" s="10">
        <v>12433.1613</v>
      </c>
      <c r="G114" s="10">
        <v>6087</v>
      </c>
      <c r="H114" s="10">
        <v>5576.8760999999995</v>
      </c>
      <c r="I114" s="11"/>
      <c r="J114" s="12">
        <f t="shared" si="5"/>
        <v>-510.1239000000005</v>
      </c>
      <c r="K114" s="13">
        <f t="shared" si="6"/>
        <v>-8.3805470675209548E-2</v>
      </c>
      <c r="L114" s="14">
        <v>80</v>
      </c>
      <c r="M114" s="2"/>
    </row>
    <row r="115" spans="1:15" x14ac:dyDescent="0.2">
      <c r="A115" s="7" t="s">
        <v>111</v>
      </c>
      <c r="B115" s="8" t="str">
        <f>IF(OR('Average Weekday'!B115=0,'Average Weekday'!B115=""),"",'Average Weekday'!B115)</f>
        <v/>
      </c>
      <c r="C115" s="9">
        <v>8241</v>
      </c>
      <c r="D115" s="10">
        <v>6939</v>
      </c>
      <c r="E115" s="10">
        <v>7317</v>
      </c>
      <c r="F115" s="10">
        <v>7987.2114000000001</v>
      </c>
      <c r="G115" s="10">
        <v>2761</v>
      </c>
      <c r="H115" s="10">
        <v>4685.82</v>
      </c>
      <c r="I115" s="11"/>
      <c r="J115" s="12">
        <f t="shared" si="5"/>
        <v>1924.8199999999997</v>
      </c>
      <c r="K115" s="13">
        <f t="shared" si="6"/>
        <v>0.69714596160811293</v>
      </c>
      <c r="L115" s="14">
        <v>97</v>
      </c>
      <c r="M115" s="2"/>
      <c r="N115" s="2"/>
      <c r="O115" s="2"/>
    </row>
    <row r="116" spans="1:15" x14ac:dyDescent="0.2">
      <c r="A116" s="7" t="s">
        <v>112</v>
      </c>
      <c r="B116" s="8" t="str">
        <f>IF(OR('Average Weekday'!B116=0,'Average Weekday'!B116=""),"",'Average Weekday'!B116)</f>
        <v/>
      </c>
      <c r="C116" s="9">
        <v>10848</v>
      </c>
      <c r="D116" s="10">
        <v>11023</v>
      </c>
      <c r="E116" s="10">
        <v>10760</v>
      </c>
      <c r="F116" s="10">
        <v>12402.386</v>
      </c>
      <c r="G116" s="10">
        <v>6515</v>
      </c>
      <c r="H116" s="10">
        <v>6312.6592999999993</v>
      </c>
      <c r="I116" s="11"/>
      <c r="J116" s="12">
        <f t="shared" si="5"/>
        <v>-202.34070000000065</v>
      </c>
      <c r="K116" s="13">
        <f t="shared" si="6"/>
        <v>-3.1057666922486668E-2</v>
      </c>
      <c r="L116" s="14">
        <v>66</v>
      </c>
      <c r="M116" s="2"/>
    </row>
    <row r="117" spans="1:15" x14ac:dyDescent="0.2">
      <c r="A117" s="7" t="s">
        <v>113</v>
      </c>
      <c r="B117" s="8" t="str">
        <f>IF(OR('Average Weekday'!B117=0,'Average Weekday'!B117=""),"",'Average Weekday'!B117)</f>
        <v/>
      </c>
      <c r="C117" s="9">
        <v>1585</v>
      </c>
      <c r="D117" s="10">
        <v>1196</v>
      </c>
      <c r="E117" s="10">
        <v>973</v>
      </c>
      <c r="F117" s="10">
        <v>1102.2150999999999</v>
      </c>
      <c r="G117" s="10">
        <v>387</v>
      </c>
      <c r="H117" s="10">
        <v>209.10300000000001</v>
      </c>
      <c r="I117" s="11"/>
      <c r="J117" s="12">
        <f t="shared" si="5"/>
        <v>-177.89699999999999</v>
      </c>
      <c r="K117" s="13">
        <f t="shared" si="6"/>
        <v>-0.45968217054263566</v>
      </c>
      <c r="L117" s="14">
        <v>175</v>
      </c>
      <c r="M117" s="2"/>
    </row>
    <row r="118" spans="1:15" x14ac:dyDescent="0.2">
      <c r="A118" s="7" t="s">
        <v>114</v>
      </c>
      <c r="B118" s="8" t="str">
        <f>IF(OR('Average Weekday'!B118=0,'Average Weekday'!B118=""),"",'Average Weekday'!B118)</f>
        <v/>
      </c>
      <c r="C118" s="9">
        <v>7462</v>
      </c>
      <c r="D118" s="10">
        <v>6988</v>
      </c>
      <c r="E118" s="10">
        <v>6450</v>
      </c>
      <c r="F118" s="10">
        <v>7082.3081000000002</v>
      </c>
      <c r="G118" s="10">
        <v>3945</v>
      </c>
      <c r="H118" s="10">
        <v>4333.2024000000001</v>
      </c>
      <c r="I118" s="11"/>
      <c r="J118" s="12">
        <f t="shared" si="5"/>
        <v>388.20240000000013</v>
      </c>
      <c r="K118" s="13">
        <f t="shared" si="6"/>
        <v>9.84036501901141E-2</v>
      </c>
      <c r="L118" s="14">
        <v>101</v>
      </c>
      <c r="M118" s="2"/>
    </row>
    <row r="119" spans="1:15" x14ac:dyDescent="0.2">
      <c r="A119" s="7" t="s">
        <v>115</v>
      </c>
      <c r="B119" s="8" t="str">
        <f>IF(OR('Average Weekday'!B119=0,'Average Weekday'!B119=""),"",'Average Weekday'!B119)</f>
        <v/>
      </c>
      <c r="C119" s="9">
        <v>1595</v>
      </c>
      <c r="D119" s="10">
        <v>1455</v>
      </c>
      <c r="E119" s="10">
        <v>1334</v>
      </c>
      <c r="F119" s="10">
        <v>1556.6684</v>
      </c>
      <c r="G119" s="10">
        <v>738</v>
      </c>
      <c r="H119" s="10">
        <v>739.31729999999993</v>
      </c>
      <c r="I119" s="11"/>
      <c r="J119" s="12">
        <f t="shared" si="5"/>
        <v>1.317299999999932</v>
      </c>
      <c r="K119" s="13">
        <f t="shared" si="6"/>
        <v>1.7849593495934037E-3</v>
      </c>
      <c r="L119" s="14">
        <v>166</v>
      </c>
      <c r="M119" s="2"/>
    </row>
    <row r="120" spans="1:15" x14ac:dyDescent="0.2">
      <c r="A120" s="7" t="s">
        <v>116</v>
      </c>
      <c r="B120" s="8">
        <f>IF(OR('Average Weekday'!B120=0,'Average Weekday'!B120=""),"",'Average Weekday'!B120)</f>
        <v>4</v>
      </c>
      <c r="C120" s="9"/>
      <c r="D120" s="10">
        <v>2824</v>
      </c>
      <c r="E120" s="10">
        <v>2611</v>
      </c>
      <c r="F120" s="10">
        <v>2663.9089999999997</v>
      </c>
      <c r="G120" s="10">
        <v>1606</v>
      </c>
      <c r="H120" s="10">
        <v>1630.6295</v>
      </c>
      <c r="I120" s="11"/>
      <c r="J120" s="12">
        <f t="shared" si="5"/>
        <v>24.629500000000007</v>
      </c>
      <c r="K120" s="13">
        <f t="shared" si="6"/>
        <v>1.5335927770859282E-2</v>
      </c>
      <c r="L120" s="14">
        <v>152</v>
      </c>
      <c r="M120" s="2"/>
    </row>
    <row r="121" spans="1:15" x14ac:dyDescent="0.2">
      <c r="A121" s="7" t="s">
        <v>117</v>
      </c>
      <c r="B121" s="8" t="str">
        <f>IF(OR('Average Weekday'!B121=0,'Average Weekday'!B121=""),"",'Average Weekday'!B121)</f>
        <v/>
      </c>
      <c r="C121" s="9">
        <v>5299</v>
      </c>
      <c r="D121" s="10">
        <v>5252</v>
      </c>
      <c r="E121" s="10">
        <v>5262</v>
      </c>
      <c r="F121" s="10">
        <v>5902.8320000000003</v>
      </c>
      <c r="G121" s="10">
        <v>3391</v>
      </c>
      <c r="H121" s="10">
        <v>3443.4879000000001</v>
      </c>
      <c r="I121" s="11"/>
      <c r="J121" s="12">
        <f t="shared" si="5"/>
        <v>52.487900000000081</v>
      </c>
      <c r="K121" s="13">
        <f t="shared" si="6"/>
        <v>1.5478590386316745E-2</v>
      </c>
      <c r="L121" s="14">
        <v>114</v>
      </c>
      <c r="M121" s="2"/>
    </row>
    <row r="122" spans="1:15" x14ac:dyDescent="0.2">
      <c r="A122" s="7" t="s">
        <v>118</v>
      </c>
      <c r="B122" s="8" t="str">
        <f>IF(OR('Average Weekday'!B122=0,'Average Weekday'!B122=""),"",'Average Weekday'!B122)</f>
        <v/>
      </c>
      <c r="C122" s="9">
        <v>23092</v>
      </c>
      <c r="D122" s="10">
        <v>22181</v>
      </c>
      <c r="E122" s="10">
        <v>22575</v>
      </c>
      <c r="F122" s="10">
        <v>20565.124400000001</v>
      </c>
      <c r="G122" s="10">
        <v>9673</v>
      </c>
      <c r="H122" s="10">
        <v>9234.7512000000006</v>
      </c>
      <c r="I122" s="11"/>
      <c r="J122" s="12">
        <f t="shared" si="5"/>
        <v>-438.24879999999939</v>
      </c>
      <c r="K122" s="13">
        <f t="shared" si="6"/>
        <v>-4.5306399255660025E-2</v>
      </c>
      <c r="L122" s="14">
        <v>36</v>
      </c>
      <c r="M122" s="2"/>
    </row>
    <row r="123" spans="1:15" x14ac:dyDescent="0.2">
      <c r="A123" s="7" t="s">
        <v>119</v>
      </c>
      <c r="B123" s="8" t="str">
        <f>IF(OR('Average Weekday'!B123=0,'Average Weekday'!B123=""),"",'Average Weekday'!B123)</f>
        <v/>
      </c>
      <c r="C123" s="9">
        <v>7217</v>
      </c>
      <c r="D123" s="10">
        <v>5596</v>
      </c>
      <c r="E123" s="10">
        <v>5225</v>
      </c>
      <c r="F123" s="10">
        <v>5665.7412999999997</v>
      </c>
      <c r="G123" s="10">
        <v>2959</v>
      </c>
      <c r="H123" s="10">
        <v>2931.3577</v>
      </c>
      <c r="I123" s="11"/>
      <c r="J123" s="12">
        <f t="shared" si="5"/>
        <v>-27.642299999999977</v>
      </c>
      <c r="K123" s="13">
        <f t="shared" si="6"/>
        <v>-9.3417708685366602E-3</v>
      </c>
      <c r="L123" s="14">
        <v>125</v>
      </c>
      <c r="M123" s="2"/>
    </row>
    <row r="124" spans="1:15" x14ac:dyDescent="0.2">
      <c r="A124" s="7" t="s">
        <v>120</v>
      </c>
      <c r="B124" s="8" t="str">
        <f>IF(OR('Average Weekday'!B124=0,'Average Weekday'!B124=""),"",'Average Weekday'!B124)</f>
        <v/>
      </c>
      <c r="C124" s="9">
        <v>4457</v>
      </c>
      <c r="D124" s="10">
        <v>3554</v>
      </c>
      <c r="E124" s="10">
        <v>3333</v>
      </c>
      <c r="F124" s="10">
        <v>3675.6010999999999</v>
      </c>
      <c r="G124" s="10">
        <v>2005</v>
      </c>
      <c r="H124" s="10">
        <v>2142.4780000000001</v>
      </c>
      <c r="I124" s="11"/>
      <c r="J124" s="12">
        <f t="shared" si="5"/>
        <v>137.47800000000007</v>
      </c>
      <c r="K124" s="13">
        <f t="shared" si="6"/>
        <v>6.8567581047381573E-2</v>
      </c>
      <c r="L124" s="14">
        <v>140</v>
      </c>
      <c r="M124" s="2"/>
    </row>
    <row r="125" spans="1:15" x14ac:dyDescent="0.2">
      <c r="A125" s="7" t="s">
        <v>121</v>
      </c>
      <c r="B125" s="8">
        <f>IF(OR('Average Weekday'!B125=0,'Average Weekday'!B125=""),"",'Average Weekday'!B125)</f>
        <v>7</v>
      </c>
      <c r="C125" s="9">
        <v>13485</v>
      </c>
      <c r="D125" s="10">
        <v>11858</v>
      </c>
      <c r="E125" s="10">
        <v>11490</v>
      </c>
      <c r="F125" s="10">
        <v>11694.594000000001</v>
      </c>
      <c r="G125" s="10">
        <v>5321</v>
      </c>
      <c r="H125" s="10">
        <v>5973.5087000000003</v>
      </c>
      <c r="I125" s="11"/>
      <c r="J125" s="12">
        <f t="shared" si="5"/>
        <v>652.50870000000032</v>
      </c>
      <c r="K125" s="13">
        <f t="shared" si="6"/>
        <v>0.12262896072166891</v>
      </c>
      <c r="L125" s="14">
        <v>73</v>
      </c>
      <c r="M125" s="2"/>
    </row>
    <row r="126" spans="1:15" x14ac:dyDescent="0.2">
      <c r="A126" s="7" t="s">
        <v>122</v>
      </c>
      <c r="B126" s="8" t="str">
        <f>IF(OR('Average Weekday'!B126=0,'Average Weekday'!B126=""),"",'Average Weekday'!B126)</f>
        <v/>
      </c>
      <c r="C126" s="9">
        <v>24541</v>
      </c>
      <c r="D126" s="10">
        <v>20463</v>
      </c>
      <c r="E126" s="10">
        <v>19169</v>
      </c>
      <c r="F126" s="10">
        <v>21081.131999999998</v>
      </c>
      <c r="G126" s="10">
        <v>9549</v>
      </c>
      <c r="H126" s="10">
        <v>9715.5907999999999</v>
      </c>
      <c r="I126" s="11"/>
      <c r="J126" s="12">
        <f t="shared" si="5"/>
        <v>166.59079999999994</v>
      </c>
      <c r="K126" s="13">
        <f t="shared" si="6"/>
        <v>1.7445889621949935E-2</v>
      </c>
      <c r="L126" s="14">
        <v>32</v>
      </c>
      <c r="M126" s="2"/>
    </row>
    <row r="127" spans="1:15" x14ac:dyDescent="0.2">
      <c r="A127" s="7" t="s">
        <v>123</v>
      </c>
      <c r="B127" s="8" t="str">
        <f>IF(OR('Average Weekday'!B127=0,'Average Weekday'!B127=""),"",'Average Weekday'!B127)</f>
        <v/>
      </c>
      <c r="C127" s="9">
        <v>11994</v>
      </c>
      <c r="D127" s="10">
        <v>10996</v>
      </c>
      <c r="E127" s="10">
        <v>10504</v>
      </c>
      <c r="F127" s="10">
        <v>10958.5548</v>
      </c>
      <c r="G127" s="10">
        <v>3982</v>
      </c>
      <c r="H127" s="10">
        <v>6205.4547999999995</v>
      </c>
      <c r="I127" s="11"/>
      <c r="J127" s="12">
        <f t="shared" si="5"/>
        <v>2223.4547999999995</v>
      </c>
      <c r="K127" s="13">
        <f t="shared" si="6"/>
        <v>0.55837639377197379</v>
      </c>
      <c r="L127" s="14">
        <v>69</v>
      </c>
      <c r="M127" s="2"/>
    </row>
    <row r="128" spans="1:15" x14ac:dyDescent="0.2">
      <c r="A128" s="7" t="s">
        <v>124</v>
      </c>
      <c r="B128" s="8" t="str">
        <f>IF(OR('Average Weekday'!B128=0,'Average Weekday'!B128=""),"",'Average Weekday'!B128)</f>
        <v/>
      </c>
      <c r="C128" s="9"/>
      <c r="D128" s="10"/>
      <c r="E128" s="10"/>
      <c r="F128" s="10"/>
      <c r="G128" s="10">
        <v>0</v>
      </c>
      <c r="H128" s="10">
        <v>0</v>
      </c>
      <c r="I128" s="11"/>
      <c r="J128" s="12" t="str">
        <f t="shared" si="5"/>
        <v/>
      </c>
      <c r="K128" s="13" t="str">
        <f t="shared" si="6"/>
        <v/>
      </c>
      <c r="L128" s="14" t="s">
        <v>275</v>
      </c>
      <c r="M128" s="2"/>
    </row>
    <row r="129" spans="1:13" x14ac:dyDescent="0.2">
      <c r="A129" s="7" t="s">
        <v>125</v>
      </c>
      <c r="B129" s="8" t="str">
        <f>IF(OR('Average Weekday'!B129=0,'Average Weekday'!B129=""),"",'Average Weekday'!B129)</f>
        <v/>
      </c>
      <c r="C129" s="9">
        <v>17676</v>
      </c>
      <c r="D129" s="10">
        <v>17376</v>
      </c>
      <c r="E129" s="10">
        <v>16237</v>
      </c>
      <c r="F129" s="10">
        <v>15654.1986</v>
      </c>
      <c r="G129" s="10">
        <v>11292</v>
      </c>
      <c r="H129" s="10">
        <v>9270.574700000001</v>
      </c>
      <c r="I129" s="11"/>
      <c r="J129" s="12">
        <f t="shared" si="5"/>
        <v>-2021.425299999999</v>
      </c>
      <c r="K129" s="13">
        <f t="shared" si="6"/>
        <v>-0.17901393021608208</v>
      </c>
      <c r="L129" s="14">
        <v>35</v>
      </c>
      <c r="M129" s="2"/>
    </row>
    <row r="130" spans="1:13" x14ac:dyDescent="0.2">
      <c r="A130" s="7" t="s">
        <v>126</v>
      </c>
      <c r="B130" s="8" t="str">
        <f>IF(OR('Average Weekday'!B130=0,'Average Weekday'!B130=""),"",'Average Weekday'!B130)</f>
        <v/>
      </c>
      <c r="C130" s="9">
        <v>26716</v>
      </c>
      <c r="D130" s="10">
        <v>25328</v>
      </c>
      <c r="E130" s="10">
        <v>25644</v>
      </c>
      <c r="F130" s="10">
        <v>25507.7837</v>
      </c>
      <c r="G130" s="10">
        <v>20360</v>
      </c>
      <c r="H130" s="10">
        <v>15708.0563</v>
      </c>
      <c r="I130" s="11"/>
      <c r="J130" s="12">
        <f t="shared" si="5"/>
        <v>-4651.9436999999998</v>
      </c>
      <c r="K130" s="13">
        <f t="shared" si="6"/>
        <v>-0.22848446463654223</v>
      </c>
      <c r="L130" s="14">
        <v>14</v>
      </c>
      <c r="M130" s="2"/>
    </row>
    <row r="131" spans="1:13" x14ac:dyDescent="0.2">
      <c r="A131" s="7" t="s">
        <v>127</v>
      </c>
      <c r="B131" s="8" t="str">
        <f>IF(OR('Average Weekday'!B131=0,'Average Weekday'!B131=""),"",'Average Weekday'!B131)</f>
        <v/>
      </c>
      <c r="C131" s="9">
        <v>15300</v>
      </c>
      <c r="D131" s="10">
        <v>14366</v>
      </c>
      <c r="E131" s="10">
        <v>14942</v>
      </c>
      <c r="F131" s="10">
        <v>14761.9527</v>
      </c>
      <c r="G131" s="10">
        <v>11704</v>
      </c>
      <c r="H131" s="10">
        <v>9051.8148999999994</v>
      </c>
      <c r="I131" s="11"/>
      <c r="J131" s="12">
        <f t="shared" si="5"/>
        <v>-2652.1851000000006</v>
      </c>
      <c r="K131" s="13">
        <f t="shared" si="6"/>
        <v>-0.22660501537935754</v>
      </c>
      <c r="L131" s="14">
        <v>38</v>
      </c>
      <c r="M131" s="2"/>
    </row>
    <row r="132" spans="1:13" x14ac:dyDescent="0.2">
      <c r="A132" s="7" t="s">
        <v>128</v>
      </c>
      <c r="B132" s="8" t="str">
        <f>IF(OR('Average Weekday'!B132=0,'Average Weekday'!B132=""),"",'Average Weekday'!B132)</f>
        <v/>
      </c>
      <c r="C132" s="9">
        <v>12711</v>
      </c>
      <c r="D132" s="10">
        <v>11511</v>
      </c>
      <c r="E132" s="10">
        <v>11904</v>
      </c>
      <c r="F132" s="10">
        <v>12076.725699999999</v>
      </c>
      <c r="G132" s="10">
        <v>7326</v>
      </c>
      <c r="H132" s="10">
        <v>7615.8333999999995</v>
      </c>
      <c r="I132" s="11"/>
      <c r="J132" s="12">
        <f t="shared" si="5"/>
        <v>289.83339999999953</v>
      </c>
      <c r="K132" s="13">
        <f t="shared" si="6"/>
        <v>3.9562298662298601E-2</v>
      </c>
      <c r="L132" s="14">
        <v>48</v>
      </c>
      <c r="M132" s="2"/>
    </row>
    <row r="133" spans="1:13" x14ac:dyDescent="0.2">
      <c r="A133" s="7" t="s">
        <v>129</v>
      </c>
      <c r="B133" s="8" t="str">
        <f>IF(OR('Average Weekday'!B133=0,'Average Weekday'!B133=""),"",'Average Weekday'!B133)</f>
        <v/>
      </c>
      <c r="C133" s="9">
        <v>16321</v>
      </c>
      <c r="D133" s="10">
        <v>16265</v>
      </c>
      <c r="E133" s="10">
        <v>14874</v>
      </c>
      <c r="F133" s="10">
        <v>16354.540499999999</v>
      </c>
      <c r="G133" s="10">
        <v>4557</v>
      </c>
      <c r="H133" s="10">
        <v>7385.4425000000001</v>
      </c>
      <c r="I133" s="11"/>
      <c r="J133" s="12">
        <f t="shared" ref="J133:J196" si="8">IF(AND(G133=0,G133=0),"",H133-G133)</f>
        <v>2828.4425000000001</v>
      </c>
      <c r="K133" s="13">
        <f t="shared" ref="K133:K196" si="9">IFERROR(J133/G133,"")</f>
        <v>0.620680820715383</v>
      </c>
      <c r="L133" s="14">
        <v>51</v>
      </c>
      <c r="M133" s="2"/>
    </row>
    <row r="134" spans="1:13" x14ac:dyDescent="0.2">
      <c r="A134" s="7" t="s">
        <v>130</v>
      </c>
      <c r="B134" s="8" t="str">
        <f>IF(OR('Average Weekday'!B134=0,'Average Weekday'!B134=""),"",'Average Weekday'!B134)</f>
        <v/>
      </c>
      <c r="C134" s="9">
        <v>1226</v>
      </c>
      <c r="D134" s="10">
        <v>1130</v>
      </c>
      <c r="E134" s="10">
        <v>1088</v>
      </c>
      <c r="F134" s="10">
        <v>1112.4234000000001</v>
      </c>
      <c r="G134" s="10">
        <v>425</v>
      </c>
      <c r="H134" s="10">
        <v>671.89920000000006</v>
      </c>
      <c r="I134" s="11"/>
      <c r="J134" s="12">
        <f t="shared" si="8"/>
        <v>246.89920000000006</v>
      </c>
      <c r="K134" s="13">
        <f t="shared" si="9"/>
        <v>0.58093929411764722</v>
      </c>
      <c r="L134" s="14">
        <v>168</v>
      </c>
      <c r="M134" s="2"/>
    </row>
    <row r="135" spans="1:13" x14ac:dyDescent="0.2">
      <c r="A135" s="7" t="s">
        <v>131</v>
      </c>
      <c r="B135" s="8" t="str">
        <f>IF(OR('Average Weekday'!B135=0,'Average Weekday'!B135=""),"",'Average Weekday'!B135)</f>
        <v/>
      </c>
      <c r="C135" s="9">
        <v>11362</v>
      </c>
      <c r="D135" s="10">
        <v>10706</v>
      </c>
      <c r="E135" s="10">
        <v>9742</v>
      </c>
      <c r="F135" s="10">
        <v>9808.6553999999996</v>
      </c>
      <c r="G135" s="10">
        <v>3796</v>
      </c>
      <c r="H135" s="10">
        <v>5742.6940999999997</v>
      </c>
      <c r="I135" s="11"/>
      <c r="J135" s="12">
        <f t="shared" si="8"/>
        <v>1946.6940999999997</v>
      </c>
      <c r="K135" s="13">
        <f t="shared" si="9"/>
        <v>0.51282773972602735</v>
      </c>
      <c r="L135" s="14">
        <v>77</v>
      </c>
      <c r="M135" s="2"/>
    </row>
    <row r="136" spans="1:13" s="4" customFormat="1" x14ac:dyDescent="0.2">
      <c r="A136" s="7" t="s">
        <v>132</v>
      </c>
      <c r="B136" s="8" t="str">
        <f>IF(OR('Average Weekday'!B136=0,'Average Weekday'!B136=""),"",'Average Weekday'!B136)</f>
        <v/>
      </c>
      <c r="C136" s="9">
        <v>334</v>
      </c>
      <c r="D136" s="10">
        <v>447</v>
      </c>
      <c r="E136" s="10">
        <v>391</v>
      </c>
      <c r="F136" s="10">
        <v>780.89449999999988</v>
      </c>
      <c r="G136" s="10">
        <v>625</v>
      </c>
      <c r="H136" s="10">
        <v>2132.7042999999999</v>
      </c>
      <c r="I136" s="11"/>
      <c r="J136" s="12"/>
      <c r="K136" s="13"/>
      <c r="L136" s="22"/>
      <c r="M136" s="2"/>
    </row>
    <row r="137" spans="1:13" x14ac:dyDescent="0.2">
      <c r="A137" s="15" t="s">
        <v>133</v>
      </c>
      <c r="B137" s="8" t="str">
        <f>IF(OR('Average Weekday'!B137=0,'Average Weekday'!B137=""),"",'Average Weekday'!B137)</f>
        <v/>
      </c>
      <c r="C137" s="16">
        <f t="shared" ref="C137:H137" si="10">SUM(C98:C136)</f>
        <v>433794</v>
      </c>
      <c r="D137" s="17">
        <f t="shared" si="10"/>
        <v>408442</v>
      </c>
      <c r="E137" s="17">
        <f t="shared" si="10"/>
        <v>404180</v>
      </c>
      <c r="F137" s="17">
        <f t="shared" si="10"/>
        <v>421616.46369999996</v>
      </c>
      <c r="G137" s="17">
        <f t="shared" si="10"/>
        <v>210291</v>
      </c>
      <c r="H137" s="17">
        <v>228560.04380000001</v>
      </c>
      <c r="I137" s="18"/>
      <c r="J137" s="19">
        <f t="shared" si="8"/>
        <v>18269.043800000014</v>
      </c>
      <c r="K137" s="20">
        <f t="shared" si="9"/>
        <v>8.6875062651278534E-2</v>
      </c>
      <c r="L137" s="21"/>
      <c r="M137" s="2"/>
    </row>
    <row r="138" spans="1:13" ht="3" customHeight="1" x14ac:dyDescent="0.2">
      <c r="A138" s="42"/>
      <c r="B138" s="43" t="str">
        <f>IF(OR('Average Weekday'!B138=0,'Average Weekday'!B138=""),"",'Average Weekday'!B138)</f>
        <v/>
      </c>
      <c r="C138" s="43"/>
      <c r="D138" s="43"/>
      <c r="E138" s="43"/>
      <c r="F138" s="43"/>
      <c r="G138" s="43"/>
      <c r="H138" s="43"/>
      <c r="I138" s="43"/>
      <c r="J138" s="43" t="str">
        <f t="shared" si="8"/>
        <v/>
      </c>
      <c r="K138" s="43" t="str">
        <f t="shared" si="9"/>
        <v/>
      </c>
      <c r="L138" s="44"/>
      <c r="M138" s="2"/>
    </row>
    <row r="139" spans="1:13" x14ac:dyDescent="0.2">
      <c r="A139" s="7" t="s">
        <v>134</v>
      </c>
      <c r="B139" s="8" t="str">
        <f>IF(OR('Average Weekday'!B139=0,'Average Weekday'!B139=""),"",'Average Weekday'!B139)</f>
        <v/>
      </c>
      <c r="C139" s="9">
        <v>4205</v>
      </c>
      <c r="D139" s="10">
        <v>3956</v>
      </c>
      <c r="E139" s="10">
        <v>3859</v>
      </c>
      <c r="F139" s="10">
        <v>3863.0972999999999</v>
      </c>
      <c r="G139" s="10">
        <v>2375</v>
      </c>
      <c r="H139" s="10">
        <v>2145.9692999999997</v>
      </c>
      <c r="I139" s="11"/>
      <c r="J139" s="12">
        <f t="shared" si="8"/>
        <v>-229.03070000000025</v>
      </c>
      <c r="K139" s="13">
        <f t="shared" si="9"/>
        <v>-9.643397894736852E-2</v>
      </c>
      <c r="L139" s="14">
        <v>139</v>
      </c>
      <c r="M139" s="2"/>
    </row>
    <row r="140" spans="1:13" x14ac:dyDescent="0.2">
      <c r="A140" s="7" t="s">
        <v>135</v>
      </c>
      <c r="B140" s="8" t="str">
        <f>IF(OR('Average Weekday'!B140=0,'Average Weekday'!B140=""),"",'Average Weekday'!B140)</f>
        <v/>
      </c>
      <c r="C140" s="9">
        <v>5442</v>
      </c>
      <c r="D140" s="10">
        <v>5316</v>
      </c>
      <c r="E140" s="10">
        <v>5021</v>
      </c>
      <c r="F140" s="10">
        <v>5039.4652999999998</v>
      </c>
      <c r="G140" s="10">
        <v>3353</v>
      </c>
      <c r="H140" s="10">
        <v>3021.3563999999997</v>
      </c>
      <c r="I140" s="11"/>
      <c r="J140" s="12">
        <f t="shared" si="8"/>
        <v>-331.64360000000033</v>
      </c>
      <c r="K140" s="13">
        <f t="shared" si="9"/>
        <v>-9.8909513868177854E-2</v>
      </c>
      <c r="L140" s="14">
        <v>121</v>
      </c>
      <c r="M140" s="2"/>
    </row>
    <row r="141" spans="1:13" x14ac:dyDescent="0.2">
      <c r="A141" s="7" t="s">
        <v>136</v>
      </c>
      <c r="B141" s="8" t="str">
        <f>IF(OR('Average Weekday'!B141=0,'Average Weekday'!B141=""),"",'Average Weekday'!B141)</f>
        <v/>
      </c>
      <c r="C141" s="9">
        <v>11531</v>
      </c>
      <c r="D141" s="10">
        <v>11361</v>
      </c>
      <c r="E141" s="10">
        <v>10632</v>
      </c>
      <c r="F141" s="10">
        <v>9985.3932999999997</v>
      </c>
      <c r="G141" s="10">
        <v>6638</v>
      </c>
      <c r="H141" s="10">
        <v>6159.8924999999999</v>
      </c>
      <c r="I141" s="11"/>
      <c r="J141" s="12">
        <f t="shared" si="8"/>
        <v>-478.10750000000007</v>
      </c>
      <c r="K141" s="13">
        <f t="shared" si="9"/>
        <v>-7.2025836095209406E-2</v>
      </c>
      <c r="L141" s="14">
        <v>70</v>
      </c>
      <c r="M141" s="2"/>
    </row>
    <row r="142" spans="1:13" x14ac:dyDescent="0.2">
      <c r="A142" s="7" t="s">
        <v>137</v>
      </c>
      <c r="B142" s="8" t="str">
        <f>IF(OR('Average Weekday'!B142=0,'Average Weekday'!B142=""),"",'Average Weekday'!B142)</f>
        <v/>
      </c>
      <c r="C142" s="9">
        <v>8582</v>
      </c>
      <c r="D142" s="10">
        <v>8248</v>
      </c>
      <c r="E142" s="10">
        <v>7905</v>
      </c>
      <c r="F142" s="10">
        <v>7822.0672000000004</v>
      </c>
      <c r="G142" s="10">
        <v>6134</v>
      </c>
      <c r="H142" s="10">
        <v>5168.6777999999995</v>
      </c>
      <c r="I142" s="11"/>
      <c r="J142" s="12">
        <f t="shared" si="8"/>
        <v>-965.32220000000052</v>
      </c>
      <c r="K142" s="13">
        <f t="shared" si="9"/>
        <v>-0.15737238343658305</v>
      </c>
      <c r="L142" s="14">
        <v>87</v>
      </c>
      <c r="M142" s="2"/>
    </row>
    <row r="143" spans="1:13" x14ac:dyDescent="0.2">
      <c r="A143" s="7" t="s">
        <v>138</v>
      </c>
      <c r="B143" s="8" t="str">
        <f>IF(OR('Average Weekday'!B143=0,'Average Weekday'!B143=""),"",'Average Weekday'!B143)</f>
        <v/>
      </c>
      <c r="C143" s="9">
        <v>12353</v>
      </c>
      <c r="D143" s="10">
        <v>11903</v>
      </c>
      <c r="E143" s="10">
        <v>11217</v>
      </c>
      <c r="F143" s="10">
        <v>10953.570599999999</v>
      </c>
      <c r="G143" s="10">
        <v>8481</v>
      </c>
      <c r="H143" s="10">
        <v>7681.7735999999995</v>
      </c>
      <c r="I143" s="11"/>
      <c r="J143" s="12">
        <f t="shared" si="8"/>
        <v>-799.22640000000047</v>
      </c>
      <c r="K143" s="13">
        <f t="shared" si="9"/>
        <v>-9.4237283339228914E-2</v>
      </c>
      <c r="L143" s="14">
        <v>47</v>
      </c>
      <c r="M143" s="2"/>
    </row>
    <row r="144" spans="1:13" x14ac:dyDescent="0.2">
      <c r="A144" s="7" t="s">
        <v>139</v>
      </c>
      <c r="B144" s="8" t="str">
        <f>IF(OR('Average Weekday'!B144=0,'Average Weekday'!B144=""),"",'Average Weekday'!B144)</f>
        <v/>
      </c>
      <c r="C144" s="9">
        <v>14589</v>
      </c>
      <c r="D144" s="10">
        <v>14379</v>
      </c>
      <c r="E144" s="10">
        <v>13590</v>
      </c>
      <c r="F144" s="10">
        <v>12103.485199999999</v>
      </c>
      <c r="G144" s="10">
        <v>4811</v>
      </c>
      <c r="H144" s="10">
        <v>6517.0637999999999</v>
      </c>
      <c r="I144" s="11"/>
      <c r="J144" s="12">
        <f t="shared" si="8"/>
        <v>1706.0637999999999</v>
      </c>
      <c r="K144" s="13">
        <f t="shared" si="9"/>
        <v>0.35461729370193307</v>
      </c>
      <c r="L144" s="14">
        <v>60</v>
      </c>
      <c r="M144" s="2"/>
    </row>
    <row r="145" spans="1:13" x14ac:dyDescent="0.2">
      <c r="A145" s="7" t="s">
        <v>140</v>
      </c>
      <c r="B145" s="8" t="str">
        <f>IF(OR('Average Weekday'!B145=0,'Average Weekday'!B145=""),"",'Average Weekday'!B145)</f>
        <v/>
      </c>
      <c r="C145" s="9">
        <v>9984</v>
      </c>
      <c r="D145" s="10">
        <v>9651</v>
      </c>
      <c r="E145" s="10">
        <v>8954</v>
      </c>
      <c r="F145" s="10">
        <v>8726.52</v>
      </c>
      <c r="G145" s="10">
        <v>5109</v>
      </c>
      <c r="H145" s="10">
        <v>5260.6566999999995</v>
      </c>
      <c r="I145" s="11"/>
      <c r="J145" s="12">
        <f t="shared" si="8"/>
        <v>151.65669999999955</v>
      </c>
      <c r="K145" s="13">
        <f t="shared" si="9"/>
        <v>2.9684223918574976E-2</v>
      </c>
      <c r="L145" s="14">
        <v>85</v>
      </c>
      <c r="M145" s="2"/>
    </row>
    <row r="146" spans="1:13" x14ac:dyDescent="0.2">
      <c r="A146" s="7" t="s">
        <v>141</v>
      </c>
      <c r="B146" s="8" t="str">
        <f>IF(OR('Average Weekday'!B146=0,'Average Weekday'!B146=""),"",'Average Weekday'!B146)</f>
        <v/>
      </c>
      <c r="C146" s="9">
        <v>5129</v>
      </c>
      <c r="D146" s="10">
        <v>5133</v>
      </c>
      <c r="E146" s="10">
        <v>5063</v>
      </c>
      <c r="F146" s="10">
        <v>5015.4287000000004</v>
      </c>
      <c r="G146" s="10">
        <v>2850</v>
      </c>
      <c r="H146" s="10">
        <v>2928.9408000000003</v>
      </c>
      <c r="I146" s="11"/>
      <c r="J146" s="12">
        <f t="shared" si="8"/>
        <v>78.940800000000309</v>
      </c>
      <c r="K146" s="13">
        <f t="shared" si="9"/>
        <v>2.7698526315789583E-2</v>
      </c>
      <c r="L146" s="14">
        <v>126</v>
      </c>
      <c r="M146" s="2"/>
    </row>
    <row r="147" spans="1:13" x14ac:dyDescent="0.2">
      <c r="A147" s="7" t="s">
        <v>142</v>
      </c>
      <c r="B147" s="8" t="str">
        <f>IF(OR('Average Weekday'!B147=0,'Average Weekday'!B147=""),"",'Average Weekday'!B147)</f>
        <v/>
      </c>
      <c r="C147" s="9">
        <v>3151</v>
      </c>
      <c r="D147" s="10">
        <v>3353</v>
      </c>
      <c r="E147" s="10">
        <v>3362</v>
      </c>
      <c r="F147" s="10">
        <v>3412.4584999999997</v>
      </c>
      <c r="G147" s="10">
        <v>1799</v>
      </c>
      <c r="H147" s="10">
        <v>1919.2323999999999</v>
      </c>
      <c r="I147" s="11"/>
      <c r="J147" s="12">
        <f t="shared" si="8"/>
        <v>120.23239999999987</v>
      </c>
      <c r="K147" s="13">
        <f t="shared" si="9"/>
        <v>6.6832907170650283E-2</v>
      </c>
      <c r="L147" s="14">
        <v>146</v>
      </c>
      <c r="M147" s="2"/>
    </row>
    <row r="148" spans="1:13" x14ac:dyDescent="0.2">
      <c r="A148" s="7" t="s">
        <v>143</v>
      </c>
      <c r="B148" s="8" t="str">
        <f>IF(OR('Average Weekday'!B148=0,'Average Weekday'!B148=""),"",'Average Weekday'!B148)</f>
        <v/>
      </c>
      <c r="C148" s="9">
        <v>21081</v>
      </c>
      <c r="D148" s="10">
        <v>19953</v>
      </c>
      <c r="E148" s="10">
        <v>19154</v>
      </c>
      <c r="F148" s="10">
        <v>19152.332499999997</v>
      </c>
      <c r="G148" s="10">
        <v>11106</v>
      </c>
      <c r="H148" s="10">
        <v>10866.462800000001</v>
      </c>
      <c r="I148" s="11"/>
      <c r="J148" s="12">
        <f t="shared" si="8"/>
        <v>-239.53719999999885</v>
      </c>
      <c r="K148" s="13">
        <f t="shared" si="9"/>
        <v>-2.1568269403925703E-2</v>
      </c>
      <c r="L148" s="14">
        <v>25</v>
      </c>
      <c r="M148" s="2"/>
    </row>
    <row r="149" spans="1:13" x14ac:dyDescent="0.2">
      <c r="A149" s="7" t="s">
        <v>144</v>
      </c>
      <c r="B149" s="8" t="str">
        <f>IF(OR('Average Weekday'!B149=0,'Average Weekday'!B149=""),"",'Average Weekday'!B149)</f>
        <v/>
      </c>
      <c r="C149" s="9">
        <v>15054</v>
      </c>
      <c r="D149" s="10">
        <v>16274</v>
      </c>
      <c r="E149" s="10">
        <v>15551</v>
      </c>
      <c r="F149" s="10">
        <v>15525.734100000001</v>
      </c>
      <c r="G149" s="10">
        <v>9630</v>
      </c>
      <c r="H149" s="10">
        <v>9036.6575999999986</v>
      </c>
      <c r="I149" s="11"/>
      <c r="J149" s="12">
        <f t="shared" si="8"/>
        <v>-593.34240000000136</v>
      </c>
      <c r="K149" s="13">
        <f t="shared" si="9"/>
        <v>-6.1613956386292974E-2</v>
      </c>
      <c r="L149" s="14">
        <v>39</v>
      </c>
      <c r="M149" s="2"/>
    </row>
    <row r="150" spans="1:13" x14ac:dyDescent="0.2">
      <c r="A150" s="7" t="s">
        <v>145</v>
      </c>
      <c r="B150" s="8" t="str">
        <f>IF(OR('Average Weekday'!B150=0,'Average Weekday'!B150=""),"",'Average Weekday'!B150)</f>
        <v/>
      </c>
      <c r="C150" s="9">
        <v>9483</v>
      </c>
      <c r="D150" s="10">
        <v>9892</v>
      </c>
      <c r="E150" s="10">
        <v>9559</v>
      </c>
      <c r="F150" s="10">
        <v>8386.0511999999999</v>
      </c>
      <c r="G150" s="10">
        <v>5841</v>
      </c>
      <c r="H150" s="10">
        <v>5279.9627</v>
      </c>
      <c r="I150" s="11"/>
      <c r="J150" s="12">
        <f t="shared" si="8"/>
        <v>-561.03729999999996</v>
      </c>
      <c r="K150" s="13">
        <f t="shared" si="9"/>
        <v>-9.6051583632939558E-2</v>
      </c>
      <c r="L150" s="14">
        <v>84</v>
      </c>
      <c r="M150" s="2"/>
    </row>
    <row r="151" spans="1:13" x14ac:dyDescent="0.2">
      <c r="A151" s="7" t="s">
        <v>146</v>
      </c>
      <c r="B151" s="8" t="str">
        <f>IF(OR('Average Weekday'!B151=0,'Average Weekday'!B151=""),"",'Average Weekday'!B151)</f>
        <v/>
      </c>
      <c r="C151" s="9"/>
      <c r="D151" s="10"/>
      <c r="E151" s="10"/>
      <c r="F151" s="10"/>
      <c r="G151" s="10">
        <v>0</v>
      </c>
      <c r="H151" s="10">
        <v>0</v>
      </c>
      <c r="I151" s="11"/>
      <c r="J151" s="12" t="str">
        <f t="shared" si="8"/>
        <v/>
      </c>
      <c r="K151" s="13" t="str">
        <f t="shared" si="9"/>
        <v/>
      </c>
      <c r="L151" s="14" t="s">
        <v>275</v>
      </c>
      <c r="M151" s="2"/>
    </row>
    <row r="152" spans="1:13" x14ac:dyDescent="0.2">
      <c r="A152" s="7" t="s">
        <v>147</v>
      </c>
      <c r="B152" s="8" t="str">
        <f>IF(OR('Average Weekday'!B152=0,'Average Weekday'!B152=""),"",'Average Weekday'!B152)</f>
        <v/>
      </c>
      <c r="C152" s="9">
        <v>24247</v>
      </c>
      <c r="D152" s="10">
        <v>24433</v>
      </c>
      <c r="E152" s="10">
        <v>23716</v>
      </c>
      <c r="F152" s="10">
        <v>23515.117200000001</v>
      </c>
      <c r="G152" s="10">
        <v>13646</v>
      </c>
      <c r="H152" s="10">
        <v>13588.234799999998</v>
      </c>
      <c r="I152" s="11"/>
      <c r="J152" s="12">
        <f t="shared" si="8"/>
        <v>-57.765200000001641</v>
      </c>
      <c r="K152" s="13">
        <f t="shared" si="9"/>
        <v>-4.2331232595633622E-3</v>
      </c>
      <c r="L152" s="14">
        <v>17</v>
      </c>
      <c r="M152" s="2"/>
    </row>
    <row r="153" spans="1:13" x14ac:dyDescent="0.2">
      <c r="A153" s="7" t="s">
        <v>148</v>
      </c>
      <c r="B153" s="8" t="str">
        <f>IF(OR('Average Weekday'!B153=0,'Average Weekday'!B153=""),"",'Average Weekday'!B153)</f>
        <v/>
      </c>
      <c r="C153" s="9">
        <v>9898</v>
      </c>
      <c r="D153" s="10">
        <v>9563</v>
      </c>
      <c r="E153" s="10">
        <v>9184</v>
      </c>
      <c r="F153" s="10">
        <v>8984.0761000000002</v>
      </c>
      <c r="G153" s="10">
        <v>5306</v>
      </c>
      <c r="H153" s="10">
        <v>5201.2366999999995</v>
      </c>
      <c r="I153" s="11"/>
      <c r="J153" s="12">
        <f t="shared" si="8"/>
        <v>-104.76330000000053</v>
      </c>
      <c r="K153" s="13">
        <f t="shared" si="9"/>
        <v>-1.9744308330192334E-2</v>
      </c>
      <c r="L153" s="14">
        <v>86</v>
      </c>
      <c r="M153" s="2"/>
    </row>
    <row r="154" spans="1:13" x14ac:dyDescent="0.2">
      <c r="A154" s="7" t="s">
        <v>149</v>
      </c>
      <c r="B154" s="8" t="str">
        <f>IF(OR('Average Weekday'!B154=0,'Average Weekday'!B154=""),"",'Average Weekday'!B154)</f>
        <v/>
      </c>
      <c r="C154" s="9">
        <v>6178</v>
      </c>
      <c r="D154" s="10">
        <v>6030</v>
      </c>
      <c r="E154" s="10">
        <v>5680</v>
      </c>
      <c r="F154" s="10">
        <v>5615.1203999999998</v>
      </c>
      <c r="G154" s="10">
        <v>3239</v>
      </c>
      <c r="H154" s="10">
        <v>3043.8432000000003</v>
      </c>
      <c r="I154" s="11"/>
      <c r="J154" s="12">
        <f t="shared" si="8"/>
        <v>-195.15679999999975</v>
      </c>
      <c r="K154" s="13">
        <f t="shared" si="9"/>
        <v>-6.0252176597715264E-2</v>
      </c>
      <c r="L154" s="14">
        <v>120</v>
      </c>
      <c r="M154" s="2"/>
    </row>
    <row r="155" spans="1:13" x14ac:dyDescent="0.2">
      <c r="A155" s="7" t="s">
        <v>150</v>
      </c>
      <c r="B155" s="8" t="str">
        <f>IF(OR('Average Weekday'!B155=0,'Average Weekday'!B155=""),"",'Average Weekday'!B155)</f>
        <v/>
      </c>
      <c r="C155" s="9">
        <v>2193</v>
      </c>
      <c r="D155" s="10">
        <v>2248</v>
      </c>
      <c r="E155" s="10">
        <v>2178</v>
      </c>
      <c r="F155" s="10">
        <v>2252.9079999999999</v>
      </c>
      <c r="G155" s="10">
        <v>1244</v>
      </c>
      <c r="H155" s="10">
        <v>1246.3294000000001</v>
      </c>
      <c r="I155" s="11"/>
      <c r="J155" s="12">
        <f t="shared" si="8"/>
        <v>2.3294000000000779</v>
      </c>
      <c r="K155" s="13">
        <f t="shared" si="9"/>
        <v>1.8725080385852716E-3</v>
      </c>
      <c r="L155" s="14">
        <v>159</v>
      </c>
      <c r="M155" s="2"/>
    </row>
    <row r="156" spans="1:13" x14ac:dyDescent="0.2">
      <c r="A156" s="7" t="s">
        <v>151</v>
      </c>
      <c r="B156" s="8" t="str">
        <f>IF(OR('Average Weekday'!B156=0,'Average Weekday'!B156=""),"",'Average Weekday'!B156)</f>
        <v/>
      </c>
      <c r="C156" s="9">
        <v>14508</v>
      </c>
      <c r="D156" s="10">
        <v>14103</v>
      </c>
      <c r="E156" s="10">
        <v>14421</v>
      </c>
      <c r="F156" s="10">
        <v>13793.2752</v>
      </c>
      <c r="G156" s="10">
        <v>10813</v>
      </c>
      <c r="H156" s="10">
        <v>8235.7333999999992</v>
      </c>
      <c r="I156" s="11"/>
      <c r="J156" s="12">
        <f t="shared" si="8"/>
        <v>-2577.2666000000008</v>
      </c>
      <c r="K156" s="13">
        <f t="shared" si="9"/>
        <v>-0.23834889484879321</v>
      </c>
      <c r="L156" s="14">
        <v>45</v>
      </c>
      <c r="M156" s="2"/>
    </row>
    <row r="157" spans="1:13" x14ac:dyDescent="0.2">
      <c r="A157" s="7" t="s">
        <v>152</v>
      </c>
      <c r="B157" s="8" t="str">
        <f>IF(OR('Average Weekday'!B157=0,'Average Weekday'!B157=""),"",'Average Weekday'!B157)</f>
        <v/>
      </c>
      <c r="C157" s="9">
        <v>5221</v>
      </c>
      <c r="D157" s="10">
        <v>4983</v>
      </c>
      <c r="E157" s="10">
        <v>4877</v>
      </c>
      <c r="F157" s="10">
        <v>4883.4803000000002</v>
      </c>
      <c r="G157" s="10">
        <v>3312</v>
      </c>
      <c r="H157" s="10">
        <v>3011.3900999999996</v>
      </c>
      <c r="I157" s="11"/>
      <c r="J157" s="12">
        <f t="shared" si="8"/>
        <v>-300.60990000000038</v>
      </c>
      <c r="K157" s="13">
        <f t="shared" si="9"/>
        <v>-9.0763858695652289E-2</v>
      </c>
      <c r="L157" s="14">
        <v>122</v>
      </c>
      <c r="M157" s="2"/>
    </row>
    <row r="158" spans="1:13" x14ac:dyDescent="0.2">
      <c r="A158" s="7" t="s">
        <v>153</v>
      </c>
      <c r="B158" s="8" t="str">
        <f>IF(OR('Average Weekday'!B158=0,'Average Weekday'!B158=""),"",'Average Weekday'!B158)</f>
        <v/>
      </c>
      <c r="C158" s="9"/>
      <c r="D158" s="10"/>
      <c r="E158" s="10"/>
      <c r="F158" s="10"/>
      <c r="G158" s="10">
        <v>0</v>
      </c>
      <c r="H158" s="10">
        <v>0</v>
      </c>
      <c r="I158" s="11"/>
      <c r="J158" s="12" t="str">
        <f t="shared" si="8"/>
        <v/>
      </c>
      <c r="K158" s="13" t="str">
        <f t="shared" si="9"/>
        <v/>
      </c>
      <c r="L158" s="14" t="s">
        <v>275</v>
      </c>
      <c r="M158" s="2"/>
    </row>
    <row r="159" spans="1:13" x14ac:dyDescent="0.2">
      <c r="A159" s="7" t="s">
        <v>154</v>
      </c>
      <c r="B159" s="8" t="str">
        <f>IF(OR('Average Weekday'!B159=0,'Average Weekday'!B159=""),"",'Average Weekday'!B159)</f>
        <v/>
      </c>
      <c r="C159" s="9">
        <v>12950</v>
      </c>
      <c r="D159" s="10">
        <v>12847</v>
      </c>
      <c r="E159" s="10">
        <v>12387</v>
      </c>
      <c r="F159" s="10">
        <v>12149.8377</v>
      </c>
      <c r="G159" s="10">
        <v>8469</v>
      </c>
      <c r="H159" s="10">
        <v>7757.4097000000002</v>
      </c>
      <c r="I159" s="11"/>
      <c r="J159" s="12">
        <f t="shared" si="8"/>
        <v>-711.59029999999984</v>
      </c>
      <c r="K159" s="13">
        <f t="shared" si="9"/>
        <v>-8.4022942496162462E-2</v>
      </c>
      <c r="L159" s="14">
        <v>46</v>
      </c>
      <c r="M159" s="2"/>
    </row>
    <row r="160" spans="1:13" x14ac:dyDescent="0.2">
      <c r="A160" s="7" t="s">
        <v>155</v>
      </c>
      <c r="B160" s="8" t="str">
        <f>IF(OR('Average Weekday'!B160=0,'Average Weekday'!B160=""),"",'Average Weekday'!B160)</f>
        <v/>
      </c>
      <c r="C160" s="9">
        <v>37840</v>
      </c>
      <c r="D160" s="10">
        <v>38404</v>
      </c>
      <c r="E160" s="10">
        <v>38103</v>
      </c>
      <c r="F160" s="10">
        <v>36930.139800000004</v>
      </c>
      <c r="G160" s="10">
        <v>17802</v>
      </c>
      <c r="H160" s="10">
        <v>19074.952700000002</v>
      </c>
      <c r="I160" s="11"/>
      <c r="J160" s="12">
        <f t="shared" si="8"/>
        <v>1272.9527000000016</v>
      </c>
      <c r="K160" s="13">
        <f t="shared" si="9"/>
        <v>7.1506162228963124E-2</v>
      </c>
      <c r="L160" s="14">
        <v>8</v>
      </c>
      <c r="M160" s="2"/>
    </row>
    <row r="161" spans="1:13" x14ac:dyDescent="0.2">
      <c r="A161" s="7" t="s">
        <v>156</v>
      </c>
      <c r="B161" s="8" t="str">
        <f>IF(OR('Average Weekday'!B161=0,'Average Weekday'!B161=""),"",'Average Weekday'!B161)</f>
        <v/>
      </c>
      <c r="C161" s="9">
        <v>16133</v>
      </c>
      <c r="D161" s="10">
        <v>15904</v>
      </c>
      <c r="E161" s="10">
        <v>15339</v>
      </c>
      <c r="F161" s="10">
        <v>14864.0934</v>
      </c>
      <c r="G161" s="10">
        <v>8360</v>
      </c>
      <c r="H161" s="10">
        <v>8496.7230999999992</v>
      </c>
      <c r="I161" s="11"/>
      <c r="J161" s="12">
        <f t="shared" si="8"/>
        <v>136.72309999999925</v>
      </c>
      <c r="K161" s="13">
        <f t="shared" si="9"/>
        <v>1.6354437799042974E-2</v>
      </c>
      <c r="L161" s="14">
        <v>43</v>
      </c>
      <c r="M161" s="2"/>
    </row>
    <row r="162" spans="1:13" x14ac:dyDescent="0.2">
      <c r="A162" s="7" t="s">
        <v>157</v>
      </c>
      <c r="B162" s="8" t="str">
        <f>IF(OR('Average Weekday'!B162=0,'Average Weekday'!B162=""),"",'Average Weekday'!B162)</f>
        <v/>
      </c>
      <c r="C162" s="9">
        <v>4366</v>
      </c>
      <c r="D162" s="10">
        <v>4220</v>
      </c>
      <c r="E162" s="10">
        <v>4191</v>
      </c>
      <c r="F162" s="10">
        <v>4008.9205000000002</v>
      </c>
      <c r="G162" s="10">
        <v>3392</v>
      </c>
      <c r="H162" s="10">
        <v>2329.4373000000001</v>
      </c>
      <c r="I162" s="11"/>
      <c r="J162" s="12">
        <f t="shared" si="8"/>
        <v>-1062.5626999999999</v>
      </c>
      <c r="K162" s="13">
        <f t="shared" si="9"/>
        <v>-0.31325551297169812</v>
      </c>
      <c r="L162" s="14">
        <v>132</v>
      </c>
      <c r="M162" s="2"/>
    </row>
    <row r="163" spans="1:13" x14ac:dyDescent="0.2">
      <c r="A163" s="7" t="s">
        <v>158</v>
      </c>
      <c r="B163" s="8" t="str">
        <f>IF(OR('Average Weekday'!B163=0,'Average Weekday'!B163=""),"",'Average Weekday'!B163)</f>
        <v/>
      </c>
      <c r="C163" s="9">
        <v>12074</v>
      </c>
      <c r="D163" s="10">
        <v>12052</v>
      </c>
      <c r="E163" s="10">
        <v>11339</v>
      </c>
      <c r="F163" s="10">
        <v>10693.516800000001</v>
      </c>
      <c r="G163" s="10">
        <v>8093</v>
      </c>
      <c r="H163" s="10">
        <v>7154.1435999999994</v>
      </c>
      <c r="I163" s="11"/>
      <c r="J163" s="12">
        <f t="shared" si="8"/>
        <v>-938.85640000000058</v>
      </c>
      <c r="K163" s="13">
        <f t="shared" si="9"/>
        <v>-0.11600845174842464</v>
      </c>
      <c r="L163" s="14">
        <v>53</v>
      </c>
      <c r="M163" s="2"/>
    </row>
    <row r="164" spans="1:13" x14ac:dyDescent="0.2">
      <c r="A164" s="7" t="s">
        <v>159</v>
      </c>
      <c r="B164" s="8" t="str">
        <f>IF(OR('Average Weekday'!B164=0,'Average Weekday'!B164=""),"",'Average Weekday'!B164)</f>
        <v/>
      </c>
      <c r="C164" s="9">
        <v>7537</v>
      </c>
      <c r="D164" s="10">
        <v>7407</v>
      </c>
      <c r="E164" s="10">
        <v>6820</v>
      </c>
      <c r="F164" s="10">
        <v>6358.3430000000008</v>
      </c>
      <c r="G164" s="10">
        <v>4576</v>
      </c>
      <c r="H164" s="10">
        <v>4415.0643</v>
      </c>
      <c r="I164" s="11"/>
      <c r="J164" s="12">
        <f t="shared" si="8"/>
        <v>-160.9357</v>
      </c>
      <c r="K164" s="13">
        <f t="shared" si="9"/>
        <v>-3.5169514860139861E-2</v>
      </c>
      <c r="L164" s="14">
        <v>100</v>
      </c>
      <c r="M164" s="2"/>
    </row>
    <row r="165" spans="1:13" x14ac:dyDescent="0.2">
      <c r="A165" s="7" t="s">
        <v>160</v>
      </c>
      <c r="B165" s="8" t="str">
        <f>IF(OR('Average Weekday'!B165=0,'Average Weekday'!B165=""),"",'Average Weekday'!B165)</f>
        <v/>
      </c>
      <c r="C165" s="9">
        <v>10253</v>
      </c>
      <c r="D165" s="10">
        <v>10792</v>
      </c>
      <c r="E165" s="10">
        <v>10401</v>
      </c>
      <c r="F165" s="10">
        <v>9205.9804999999997</v>
      </c>
      <c r="G165" s="10">
        <v>6847</v>
      </c>
      <c r="H165" s="10">
        <v>5590.3644999999997</v>
      </c>
      <c r="I165" s="11"/>
      <c r="J165" s="12">
        <f t="shared" si="8"/>
        <v>-1256.6355000000003</v>
      </c>
      <c r="K165" s="13">
        <f t="shared" si="9"/>
        <v>-0.18353081641594865</v>
      </c>
      <c r="L165" s="14">
        <v>79</v>
      </c>
      <c r="M165" s="2"/>
    </row>
    <row r="166" spans="1:13" x14ac:dyDescent="0.2">
      <c r="A166" s="7" t="s">
        <v>161</v>
      </c>
      <c r="B166" s="8" t="str">
        <f>IF(OR('Average Weekday'!B166=0,'Average Weekday'!B166=""),"",'Average Weekday'!B166)</f>
        <v/>
      </c>
      <c r="C166" s="9">
        <v>39811</v>
      </c>
      <c r="D166" s="10">
        <v>39407</v>
      </c>
      <c r="E166" s="10">
        <v>38006</v>
      </c>
      <c r="F166" s="10">
        <v>38560.835299999999</v>
      </c>
      <c r="G166" s="10">
        <v>26249</v>
      </c>
      <c r="H166" s="10">
        <v>23886.6158</v>
      </c>
      <c r="I166" s="11"/>
      <c r="J166" s="12">
        <f t="shared" si="8"/>
        <v>-2362.3842000000004</v>
      </c>
      <c r="K166" s="13">
        <f t="shared" si="9"/>
        <v>-8.9999017105413553E-2</v>
      </c>
      <c r="L166" s="14">
        <v>4</v>
      </c>
      <c r="M166" s="2"/>
    </row>
    <row r="167" spans="1:13" x14ac:dyDescent="0.2">
      <c r="A167" s="7" t="s">
        <v>162</v>
      </c>
      <c r="B167" s="8" t="str">
        <f>IF(OR('Average Weekday'!B167=0,'Average Weekday'!B167=""),"",'Average Weekday'!B167)</f>
        <v/>
      </c>
      <c r="C167" s="9">
        <v>7987</v>
      </c>
      <c r="D167" s="10">
        <v>7892</v>
      </c>
      <c r="E167" s="10">
        <v>7457</v>
      </c>
      <c r="F167" s="10">
        <v>7305.8767000000007</v>
      </c>
      <c r="G167" s="10">
        <v>4628</v>
      </c>
      <c r="H167" s="10">
        <v>4665.4213</v>
      </c>
      <c r="I167" s="11"/>
      <c r="J167" s="12">
        <f t="shared" si="8"/>
        <v>37.421299999999974</v>
      </c>
      <c r="K167" s="13">
        <f t="shared" si="9"/>
        <v>8.0858470181503824E-3</v>
      </c>
      <c r="L167" s="14">
        <v>98</v>
      </c>
      <c r="M167" s="2"/>
    </row>
    <row r="168" spans="1:13" x14ac:dyDescent="0.2">
      <c r="A168" s="7" t="s">
        <v>163</v>
      </c>
      <c r="B168" s="8" t="str">
        <f>IF(OR('Average Weekday'!B168=0,'Average Weekday'!B168=""),"",'Average Weekday'!B168)</f>
        <v/>
      </c>
      <c r="C168" s="9">
        <v>3427</v>
      </c>
      <c r="D168" s="10">
        <v>3493</v>
      </c>
      <c r="E168" s="10">
        <v>3411</v>
      </c>
      <c r="F168" s="10">
        <v>3308.4877000000001</v>
      </c>
      <c r="G168" s="10">
        <v>2403</v>
      </c>
      <c r="H168" s="10">
        <v>2244.1848</v>
      </c>
      <c r="I168" s="11"/>
      <c r="J168" s="12">
        <f t="shared" si="8"/>
        <v>-158.8152</v>
      </c>
      <c r="K168" s="13">
        <f t="shared" si="9"/>
        <v>-6.6090387016229712E-2</v>
      </c>
      <c r="L168" s="14">
        <v>136</v>
      </c>
      <c r="M168" s="2"/>
    </row>
    <row r="169" spans="1:13" x14ac:dyDescent="0.2">
      <c r="A169" s="7" t="s">
        <v>164</v>
      </c>
      <c r="B169" s="8" t="str">
        <f>IF(OR('Average Weekday'!B169=0,'Average Weekday'!B169=""),"",'Average Weekday'!B169)</f>
        <v/>
      </c>
      <c r="C169" s="9">
        <v>3548</v>
      </c>
      <c r="D169" s="10">
        <v>3626</v>
      </c>
      <c r="E169" s="10">
        <v>3464</v>
      </c>
      <c r="F169" s="10">
        <v>3442.2276999999999</v>
      </c>
      <c r="G169" s="10">
        <v>2663</v>
      </c>
      <c r="H169" s="10">
        <v>2358.4364999999998</v>
      </c>
      <c r="I169" s="11"/>
      <c r="J169" s="12">
        <f t="shared" si="8"/>
        <v>-304.5635000000002</v>
      </c>
      <c r="K169" s="13">
        <f t="shared" si="9"/>
        <v>-0.11436856928276387</v>
      </c>
      <c r="L169" s="14">
        <v>131</v>
      </c>
      <c r="M169" s="2"/>
    </row>
    <row r="170" spans="1:13" x14ac:dyDescent="0.2">
      <c r="A170" s="7" t="s">
        <v>165</v>
      </c>
      <c r="B170" s="8" t="str">
        <f>IF(OR('Average Weekday'!B170=0,'Average Weekday'!B170=""),"",'Average Weekday'!B170)</f>
        <v/>
      </c>
      <c r="C170" s="9">
        <v>8214</v>
      </c>
      <c r="D170" s="10">
        <v>8087</v>
      </c>
      <c r="E170" s="10">
        <v>7668</v>
      </c>
      <c r="F170" s="10">
        <v>7506.5703999999996</v>
      </c>
      <c r="G170" s="10">
        <v>5136</v>
      </c>
      <c r="H170" s="10">
        <v>4873.7435000000005</v>
      </c>
      <c r="I170" s="11"/>
      <c r="J170" s="12">
        <f t="shared" si="8"/>
        <v>-262.25649999999951</v>
      </c>
      <c r="K170" s="13">
        <f t="shared" si="9"/>
        <v>-5.1062402647974979E-2</v>
      </c>
      <c r="L170" s="14">
        <v>91</v>
      </c>
      <c r="M170" s="2"/>
    </row>
    <row r="171" spans="1:13" x14ac:dyDescent="0.2">
      <c r="A171" s="7" t="s">
        <v>166</v>
      </c>
      <c r="B171" s="8" t="str">
        <f>IF(OR('Average Weekday'!B171=0,'Average Weekday'!B171=""),"",'Average Weekday'!B171)</f>
        <v/>
      </c>
      <c r="C171" s="9">
        <v>3469</v>
      </c>
      <c r="D171" s="10">
        <v>3363</v>
      </c>
      <c r="E171" s="10">
        <v>3141</v>
      </c>
      <c r="F171" s="10">
        <v>3062.1725999999999</v>
      </c>
      <c r="G171" s="10">
        <v>2108</v>
      </c>
      <c r="H171" s="10">
        <v>2021.1056000000001</v>
      </c>
      <c r="I171" s="11"/>
      <c r="J171" s="12">
        <f t="shared" si="8"/>
        <v>-86.894399999999905</v>
      </c>
      <c r="K171" s="13">
        <f t="shared" si="9"/>
        <v>-4.1221252371916463E-2</v>
      </c>
      <c r="L171" s="14">
        <v>144</v>
      </c>
      <c r="M171" s="2"/>
    </row>
    <row r="172" spans="1:13" x14ac:dyDescent="0.2">
      <c r="A172" s="7" t="s">
        <v>167</v>
      </c>
      <c r="B172" s="8" t="str">
        <f>IF(OR('Average Weekday'!B172=0,'Average Weekday'!B172=""),"",'Average Weekday'!B172)</f>
        <v/>
      </c>
      <c r="C172" s="9">
        <v>11215</v>
      </c>
      <c r="D172" s="10">
        <v>10755</v>
      </c>
      <c r="E172" s="10">
        <v>10262</v>
      </c>
      <c r="F172" s="10">
        <v>9976.0708000000013</v>
      </c>
      <c r="G172" s="10">
        <v>6923</v>
      </c>
      <c r="H172" s="10">
        <v>6306.3283000000001</v>
      </c>
      <c r="I172" s="11"/>
      <c r="J172" s="12">
        <f t="shared" si="8"/>
        <v>-616.67169999999987</v>
      </c>
      <c r="K172" s="13">
        <f t="shared" si="9"/>
        <v>-8.9075790842120445E-2</v>
      </c>
      <c r="L172" s="14">
        <v>67</v>
      </c>
      <c r="M172" s="2"/>
    </row>
    <row r="173" spans="1:13" x14ac:dyDescent="0.2">
      <c r="A173" s="7" t="s">
        <v>168</v>
      </c>
      <c r="B173" s="8" t="str">
        <f>IF(OR('Average Weekday'!B173=0,'Average Weekday'!B173=""),"",'Average Weekday'!B173)</f>
        <v/>
      </c>
      <c r="C173" s="9">
        <v>9023</v>
      </c>
      <c r="D173" s="10">
        <v>9372</v>
      </c>
      <c r="E173" s="10">
        <v>9246</v>
      </c>
      <c r="F173" s="10">
        <v>9383.3909999999996</v>
      </c>
      <c r="G173" s="10">
        <v>5411</v>
      </c>
      <c r="H173" s="10">
        <v>5510.4547000000002</v>
      </c>
      <c r="I173" s="11"/>
      <c r="J173" s="12">
        <f t="shared" si="8"/>
        <v>99.45470000000023</v>
      </c>
      <c r="K173" s="13">
        <f t="shared" si="9"/>
        <v>1.8380096100535988E-2</v>
      </c>
      <c r="L173" s="14">
        <v>81</v>
      </c>
      <c r="M173" s="2"/>
    </row>
    <row r="174" spans="1:13" s="4" customFormat="1" x14ac:dyDescent="0.2">
      <c r="A174" s="7" t="s">
        <v>169</v>
      </c>
      <c r="B174" s="8" t="str">
        <f>IF(OR('Average Weekday'!B174=0,'Average Weekday'!B174=""),"",'Average Weekday'!B174)</f>
        <v/>
      </c>
      <c r="C174" s="9">
        <v>607</v>
      </c>
      <c r="D174" s="10">
        <v>596</v>
      </c>
      <c r="E174" s="10">
        <v>654</v>
      </c>
      <c r="F174" s="10">
        <v>1105.8154999999999</v>
      </c>
      <c r="G174" s="10">
        <v>605</v>
      </c>
      <c r="H174" s="10">
        <v>1180.4398999999999</v>
      </c>
      <c r="I174" s="11"/>
      <c r="J174" s="12"/>
      <c r="K174" s="13"/>
      <c r="L174" s="22"/>
      <c r="M174" s="2"/>
    </row>
    <row r="175" spans="1:13" x14ac:dyDescent="0.2">
      <c r="A175" s="15" t="s">
        <v>170</v>
      </c>
      <c r="B175" s="8" t="str">
        <f>IF(OR('Average Weekday'!B175=0,'Average Weekday'!B175=""),"",'Average Weekday'!B175)</f>
        <v/>
      </c>
      <c r="C175" s="16">
        <f t="shared" ref="C175:H175" si="11">SUM(C139:C174)</f>
        <v>371283</v>
      </c>
      <c r="D175" s="17">
        <f t="shared" si="11"/>
        <v>368996</v>
      </c>
      <c r="E175" s="17">
        <f t="shared" si="11"/>
        <v>355812</v>
      </c>
      <c r="F175" s="17">
        <f t="shared" si="11"/>
        <v>346891.86050000001</v>
      </c>
      <c r="G175" s="17">
        <f t="shared" si="11"/>
        <v>219352</v>
      </c>
      <c r="H175" s="17">
        <v>208178.2396</v>
      </c>
      <c r="I175" s="18"/>
      <c r="J175" s="19">
        <f t="shared" si="8"/>
        <v>-11173.760399999999</v>
      </c>
      <c r="K175" s="20">
        <f t="shared" si="9"/>
        <v>-5.0939861045260583E-2</v>
      </c>
      <c r="L175" s="21"/>
      <c r="M175" s="2"/>
    </row>
    <row r="176" spans="1:13" ht="3" customHeight="1" x14ac:dyDescent="0.2">
      <c r="A176" s="42"/>
      <c r="B176" s="43" t="str">
        <f>IF(OR('Average Weekday'!B176=0,'Average Weekday'!B176=""),"",'Average Weekday'!B176)</f>
        <v/>
      </c>
      <c r="C176" s="43"/>
      <c r="D176" s="43"/>
      <c r="E176" s="43"/>
      <c r="F176" s="43"/>
      <c r="G176" s="43"/>
      <c r="H176" s="43"/>
      <c r="I176" s="43"/>
      <c r="J176" s="43" t="str">
        <f t="shared" si="8"/>
        <v/>
      </c>
      <c r="K176" s="43" t="str">
        <f t="shared" si="9"/>
        <v/>
      </c>
      <c r="L176" s="44"/>
      <c r="M176" s="2"/>
    </row>
    <row r="177" spans="1:13" x14ac:dyDescent="0.2">
      <c r="A177" s="7" t="s">
        <v>171</v>
      </c>
      <c r="B177" s="8" t="str">
        <f>IF(OR('Average Weekday'!B177=0,'Average Weekday'!B177=""),"",'Average Weekday'!B177)</f>
        <v/>
      </c>
      <c r="C177" s="9">
        <v>4445</v>
      </c>
      <c r="D177" s="10">
        <v>4278</v>
      </c>
      <c r="E177" s="10">
        <v>4099</v>
      </c>
      <c r="F177" s="10">
        <v>4753.0644999999995</v>
      </c>
      <c r="G177" s="10">
        <v>4124</v>
      </c>
      <c r="H177" s="10">
        <v>3360.7317000000003</v>
      </c>
      <c r="I177" s="11"/>
      <c r="J177" s="12">
        <f t="shared" si="8"/>
        <v>-763.26829999999973</v>
      </c>
      <c r="K177" s="13">
        <f t="shared" si="9"/>
        <v>-0.1850796071774975</v>
      </c>
      <c r="L177" s="14">
        <v>115</v>
      </c>
      <c r="M177" s="2"/>
    </row>
    <row r="178" spans="1:13" x14ac:dyDescent="0.2">
      <c r="A178" s="7" t="s">
        <v>172</v>
      </c>
      <c r="B178" s="8" t="str">
        <f>IF(OR('Average Weekday'!B178=0,'Average Weekday'!B178=""),"",'Average Weekday'!B178)</f>
        <v/>
      </c>
      <c r="C178" s="9"/>
      <c r="D178" s="10"/>
      <c r="E178" s="10"/>
      <c r="F178" s="10"/>
      <c r="G178" s="10">
        <v>0</v>
      </c>
      <c r="H178" s="10">
        <v>0</v>
      </c>
      <c r="I178" s="11"/>
      <c r="J178" s="12" t="str">
        <f t="shared" si="8"/>
        <v/>
      </c>
      <c r="K178" s="13" t="str">
        <f t="shared" si="9"/>
        <v/>
      </c>
      <c r="L178" s="14" t="s">
        <v>275</v>
      </c>
      <c r="M178" s="2"/>
    </row>
    <row r="179" spans="1:13" x14ac:dyDescent="0.2">
      <c r="A179" s="7" t="s">
        <v>173</v>
      </c>
      <c r="B179" s="8" t="str">
        <f>IF(OR('Average Weekday'!B179=0,'Average Weekday'!B179=""),"",'Average Weekday'!B179)</f>
        <v/>
      </c>
      <c r="C179" s="9">
        <v>7659</v>
      </c>
      <c r="D179" s="10">
        <v>7344</v>
      </c>
      <c r="E179" s="10">
        <v>6975</v>
      </c>
      <c r="F179" s="10">
        <v>6994.0814</v>
      </c>
      <c r="G179" s="10">
        <v>4701</v>
      </c>
      <c r="H179" s="10">
        <v>4158.7699000000002</v>
      </c>
      <c r="I179" s="11"/>
      <c r="J179" s="12">
        <f t="shared" si="8"/>
        <v>-542.23009999999977</v>
      </c>
      <c r="K179" s="13">
        <f t="shared" si="9"/>
        <v>-0.1153435651988938</v>
      </c>
      <c r="L179" s="14">
        <v>104</v>
      </c>
      <c r="M179" s="2"/>
    </row>
    <row r="180" spans="1:13" x14ac:dyDescent="0.2">
      <c r="A180" s="7" t="s">
        <v>174</v>
      </c>
      <c r="B180" s="8" t="str">
        <f>IF(OR('Average Weekday'!B180=0,'Average Weekday'!B180=""),"",'Average Weekday'!B180)</f>
        <v/>
      </c>
      <c r="C180" s="9">
        <v>6813</v>
      </c>
      <c r="D180" s="10">
        <v>6470</v>
      </c>
      <c r="E180" s="10">
        <v>5990</v>
      </c>
      <c r="F180" s="10">
        <v>5569.5703999999996</v>
      </c>
      <c r="G180" s="10">
        <v>3838</v>
      </c>
      <c r="H180" s="10">
        <v>3011.3868000000002</v>
      </c>
      <c r="I180" s="11"/>
      <c r="J180" s="12">
        <f t="shared" si="8"/>
        <v>-826.61319999999978</v>
      </c>
      <c r="K180" s="13">
        <f t="shared" si="9"/>
        <v>-0.21537602918186549</v>
      </c>
      <c r="L180" s="14">
        <v>123</v>
      </c>
      <c r="M180" s="2"/>
    </row>
    <row r="181" spans="1:13" x14ac:dyDescent="0.2">
      <c r="A181" s="7" t="s">
        <v>175</v>
      </c>
      <c r="B181" s="8" t="str">
        <f>IF(OR('Average Weekday'!B181=0,'Average Weekday'!B181=""),"",'Average Weekday'!B181)</f>
        <v/>
      </c>
      <c r="C181" s="9">
        <v>8529</v>
      </c>
      <c r="D181" s="10">
        <v>8158</v>
      </c>
      <c r="E181" s="10">
        <v>7515</v>
      </c>
      <c r="F181" s="10">
        <v>6890.1391000000003</v>
      </c>
      <c r="G181" s="10">
        <v>5044</v>
      </c>
      <c r="H181" s="10">
        <v>3785.3143</v>
      </c>
      <c r="I181" s="11"/>
      <c r="J181" s="12">
        <f t="shared" si="8"/>
        <v>-1258.6857</v>
      </c>
      <c r="K181" s="13">
        <f t="shared" si="9"/>
        <v>-0.2495411776367962</v>
      </c>
      <c r="L181" s="14">
        <v>109</v>
      </c>
      <c r="M181" s="2"/>
    </row>
    <row r="182" spans="1:13" x14ac:dyDescent="0.2">
      <c r="A182" s="7" t="s">
        <v>176</v>
      </c>
      <c r="B182" s="8" t="str">
        <f>IF(OR('Average Weekday'!B182=0,'Average Weekday'!B182=""),"",'Average Weekday'!B182)</f>
        <v/>
      </c>
      <c r="C182" s="9">
        <v>3947</v>
      </c>
      <c r="D182" s="10">
        <v>3812</v>
      </c>
      <c r="E182" s="10">
        <v>3557</v>
      </c>
      <c r="F182" s="10">
        <v>3481.1439000000005</v>
      </c>
      <c r="G182" s="10">
        <v>2397</v>
      </c>
      <c r="H182" s="10">
        <v>1955.3337999999999</v>
      </c>
      <c r="I182" s="11"/>
      <c r="J182" s="12">
        <f t="shared" si="8"/>
        <v>-441.66620000000012</v>
      </c>
      <c r="K182" s="13">
        <f t="shared" si="9"/>
        <v>-0.18425790571547773</v>
      </c>
      <c r="L182" s="14">
        <v>145</v>
      </c>
      <c r="M182" s="2"/>
    </row>
    <row r="183" spans="1:13" x14ac:dyDescent="0.2">
      <c r="A183" s="7" t="s">
        <v>177</v>
      </c>
      <c r="B183" s="8" t="str">
        <f>IF(OR('Average Weekday'!B183=0,'Average Weekday'!B183=""),"",'Average Weekday'!B183)</f>
        <v/>
      </c>
      <c r="C183" s="9">
        <v>3436</v>
      </c>
      <c r="D183" s="10">
        <v>3354</v>
      </c>
      <c r="E183" s="10">
        <v>3115</v>
      </c>
      <c r="F183" s="10">
        <v>3241.3679999999999</v>
      </c>
      <c r="G183" s="10">
        <v>2291</v>
      </c>
      <c r="H183" s="10">
        <v>1682.8953999999999</v>
      </c>
      <c r="I183" s="11"/>
      <c r="J183" s="12">
        <f t="shared" si="8"/>
        <v>-608.10460000000012</v>
      </c>
      <c r="K183" s="13">
        <f t="shared" si="9"/>
        <v>-0.26543195111305112</v>
      </c>
      <c r="L183" s="14">
        <v>149</v>
      </c>
      <c r="M183" s="2"/>
    </row>
    <row r="184" spans="1:13" x14ac:dyDescent="0.2">
      <c r="A184" s="7" t="s">
        <v>178</v>
      </c>
      <c r="B184" s="8" t="str">
        <f>IF(OR('Average Weekday'!B184=0,'Average Weekday'!B184=""),"",'Average Weekday'!B184)</f>
        <v/>
      </c>
      <c r="C184" s="9">
        <v>13056</v>
      </c>
      <c r="D184" s="10">
        <v>12825</v>
      </c>
      <c r="E184" s="10">
        <v>11928</v>
      </c>
      <c r="F184" s="10">
        <v>11480.729499999999</v>
      </c>
      <c r="G184" s="10">
        <v>8172</v>
      </c>
      <c r="H184" s="10">
        <v>6953.2138999999997</v>
      </c>
      <c r="I184" s="11"/>
      <c r="J184" s="12">
        <f t="shared" si="8"/>
        <v>-1218.7861000000003</v>
      </c>
      <c r="K184" s="13">
        <f t="shared" si="9"/>
        <v>-0.14914171561429274</v>
      </c>
      <c r="L184" s="14">
        <v>54</v>
      </c>
      <c r="M184" s="2"/>
    </row>
    <row r="185" spans="1:13" x14ac:dyDescent="0.2">
      <c r="A185" s="7" t="s">
        <v>179</v>
      </c>
      <c r="B185" s="8" t="str">
        <f>IF(OR('Average Weekday'!B185=0,'Average Weekday'!B185=""),"",'Average Weekday'!B185)</f>
        <v/>
      </c>
      <c r="C185" s="9"/>
      <c r="D185" s="10"/>
      <c r="E185" s="10"/>
      <c r="F185" s="10"/>
      <c r="G185" s="10">
        <v>0</v>
      </c>
      <c r="H185" s="10">
        <v>0</v>
      </c>
      <c r="I185" s="11"/>
      <c r="J185" s="12" t="str">
        <f t="shared" si="8"/>
        <v/>
      </c>
      <c r="K185" s="13" t="str">
        <f t="shared" si="9"/>
        <v/>
      </c>
      <c r="L185" s="14" t="s">
        <v>275</v>
      </c>
      <c r="M185" s="2"/>
    </row>
    <row r="186" spans="1:13" x14ac:dyDescent="0.2">
      <c r="A186" s="7" t="s">
        <v>180</v>
      </c>
      <c r="B186" s="8" t="str">
        <f>IF(OR('Average Weekday'!B186=0,'Average Weekday'!B186=""),"",'Average Weekday'!B186)</f>
        <v/>
      </c>
      <c r="C186" s="9"/>
      <c r="D186" s="10"/>
      <c r="E186" s="10"/>
      <c r="F186" s="10"/>
      <c r="G186" s="10">
        <v>0</v>
      </c>
      <c r="H186" s="10">
        <v>0</v>
      </c>
      <c r="I186" s="11"/>
      <c r="J186" s="12" t="str">
        <f t="shared" si="8"/>
        <v/>
      </c>
      <c r="K186" s="13" t="str">
        <f t="shared" si="9"/>
        <v/>
      </c>
      <c r="L186" s="14" t="s">
        <v>275</v>
      </c>
      <c r="M186" s="2"/>
    </row>
    <row r="187" spans="1:13" x14ac:dyDescent="0.2">
      <c r="A187" s="7" t="s">
        <v>181</v>
      </c>
      <c r="B187" s="8" t="str">
        <f>IF(OR('Average Weekday'!B187=0,'Average Weekday'!B187=""),"",'Average Weekday'!B187)</f>
        <v/>
      </c>
      <c r="C187" s="9"/>
      <c r="D187" s="10"/>
      <c r="E187" s="10"/>
      <c r="F187" s="10"/>
      <c r="G187" s="10">
        <v>0</v>
      </c>
      <c r="H187" s="10">
        <v>0</v>
      </c>
      <c r="I187" s="11"/>
      <c r="J187" s="12" t="str">
        <f t="shared" si="8"/>
        <v/>
      </c>
      <c r="K187" s="13" t="str">
        <f t="shared" si="9"/>
        <v/>
      </c>
      <c r="L187" s="14" t="s">
        <v>275</v>
      </c>
      <c r="M187" s="2"/>
    </row>
    <row r="188" spans="1:13" x14ac:dyDescent="0.2">
      <c r="A188" s="7" t="s">
        <v>182</v>
      </c>
      <c r="B188" s="8" t="str">
        <f>IF(OR('Average Weekday'!B188=0,'Average Weekday'!B188=""),"",'Average Weekday'!B188)</f>
        <v/>
      </c>
      <c r="C188" s="9">
        <v>1513</v>
      </c>
      <c r="D188" s="10">
        <v>1542</v>
      </c>
      <c r="E188" s="10">
        <v>1413</v>
      </c>
      <c r="F188" s="10">
        <v>1474.0704000000001</v>
      </c>
      <c r="G188" s="10">
        <v>1152</v>
      </c>
      <c r="H188" s="10">
        <v>888.59280000000001</v>
      </c>
      <c r="I188" s="11"/>
      <c r="J188" s="12">
        <f t="shared" si="8"/>
        <v>-263.40719999999999</v>
      </c>
      <c r="K188" s="13">
        <f t="shared" si="9"/>
        <v>-0.22865208333333331</v>
      </c>
      <c r="L188" s="14">
        <v>164</v>
      </c>
      <c r="M188" s="2"/>
    </row>
    <row r="189" spans="1:13" x14ac:dyDescent="0.2">
      <c r="A189" s="7" t="s">
        <v>183</v>
      </c>
      <c r="B189" s="8" t="str">
        <f>IF(OR('Average Weekday'!B189=0,'Average Weekday'!B189=""),"",'Average Weekday'!B189)</f>
        <v/>
      </c>
      <c r="C189" s="9">
        <v>4234</v>
      </c>
      <c r="D189" s="10">
        <v>4212</v>
      </c>
      <c r="E189" s="10">
        <v>3806</v>
      </c>
      <c r="F189" s="10">
        <v>3754.6226999999999</v>
      </c>
      <c r="G189" s="10">
        <v>2643</v>
      </c>
      <c r="H189" s="10">
        <v>2328.3008</v>
      </c>
      <c r="I189" s="11"/>
      <c r="J189" s="12">
        <f t="shared" si="8"/>
        <v>-314.69920000000002</v>
      </c>
      <c r="K189" s="13">
        <f t="shared" si="9"/>
        <v>-0.11906893681422627</v>
      </c>
      <c r="L189" s="14">
        <v>133</v>
      </c>
      <c r="M189" s="2"/>
    </row>
    <row r="190" spans="1:13" x14ac:dyDescent="0.2">
      <c r="A190" s="7" t="s">
        <v>184</v>
      </c>
      <c r="B190" s="8" t="str">
        <f>IF(OR('Average Weekday'!B190=0,'Average Weekday'!B190=""),"",'Average Weekday'!B190)</f>
        <v/>
      </c>
      <c r="C190" s="9">
        <v>4770</v>
      </c>
      <c r="D190" s="10">
        <v>4664</v>
      </c>
      <c r="E190" s="10">
        <v>4471</v>
      </c>
      <c r="F190" s="10">
        <v>4536.9169999999995</v>
      </c>
      <c r="G190" s="10">
        <v>2868</v>
      </c>
      <c r="H190" s="10">
        <v>2612.7952999999998</v>
      </c>
      <c r="I190" s="11"/>
      <c r="J190" s="12">
        <f t="shared" si="8"/>
        <v>-255.20470000000023</v>
      </c>
      <c r="K190" s="13">
        <f t="shared" si="9"/>
        <v>-8.898350767085085E-2</v>
      </c>
      <c r="L190" s="14">
        <v>129</v>
      </c>
      <c r="M190" s="2"/>
    </row>
    <row r="191" spans="1:13" x14ac:dyDescent="0.2">
      <c r="A191" s="7" t="s">
        <v>185</v>
      </c>
      <c r="B191" s="8" t="str">
        <f>IF(OR('Average Weekday'!B191=0,'Average Weekday'!B191=""),"",'Average Weekday'!B191)</f>
        <v/>
      </c>
      <c r="C191" s="9">
        <v>4945</v>
      </c>
      <c r="D191" s="10">
        <v>4694</v>
      </c>
      <c r="E191" s="10">
        <v>4324</v>
      </c>
      <c r="F191" s="10">
        <v>4238.7608</v>
      </c>
      <c r="G191" s="10">
        <v>2653</v>
      </c>
      <c r="H191" s="10">
        <v>2266.4268999999999</v>
      </c>
      <c r="I191" s="11"/>
      <c r="J191" s="12">
        <f t="shared" si="8"/>
        <v>-386.57310000000007</v>
      </c>
      <c r="K191" s="13">
        <f t="shared" si="9"/>
        <v>-0.14571168488503583</v>
      </c>
      <c r="L191" s="14">
        <v>135</v>
      </c>
      <c r="M191" s="2"/>
    </row>
    <row r="192" spans="1:13" x14ac:dyDescent="0.2">
      <c r="A192" s="7" t="s">
        <v>186</v>
      </c>
      <c r="B192" s="8" t="str">
        <f>IF(OR('Average Weekday'!B192=0,'Average Weekday'!B192=""),"",'Average Weekday'!B192)</f>
        <v/>
      </c>
      <c r="C192" s="9"/>
      <c r="D192" s="10"/>
      <c r="E192" s="10"/>
      <c r="F192" s="10"/>
      <c r="G192" s="10">
        <v>0</v>
      </c>
      <c r="H192" s="10">
        <v>0</v>
      </c>
      <c r="I192" s="11"/>
      <c r="J192" s="12" t="str">
        <f t="shared" si="8"/>
        <v/>
      </c>
      <c r="K192" s="13" t="str">
        <f t="shared" si="9"/>
        <v/>
      </c>
      <c r="L192" s="14" t="s">
        <v>275</v>
      </c>
      <c r="M192" s="2"/>
    </row>
    <row r="193" spans="1:13" x14ac:dyDescent="0.2">
      <c r="A193" s="7" t="s">
        <v>187</v>
      </c>
      <c r="B193" s="8" t="str">
        <f>IF(OR('Average Weekday'!B193=0,'Average Weekday'!B193=""),"",'Average Weekday'!B193)</f>
        <v/>
      </c>
      <c r="C193" s="9">
        <v>6668</v>
      </c>
      <c r="D193" s="10">
        <v>6641</v>
      </c>
      <c r="E193" s="10">
        <v>6182</v>
      </c>
      <c r="F193" s="10">
        <v>6270.4445999999998</v>
      </c>
      <c r="G193" s="10">
        <v>4233</v>
      </c>
      <c r="H193" s="10">
        <v>3343.3014000000003</v>
      </c>
      <c r="I193" s="11"/>
      <c r="J193" s="12">
        <f t="shared" si="8"/>
        <v>-889.69859999999971</v>
      </c>
      <c r="K193" s="13">
        <f t="shared" si="9"/>
        <v>-0.21018157335223239</v>
      </c>
      <c r="L193" s="14">
        <v>116</v>
      </c>
      <c r="M193" s="2"/>
    </row>
    <row r="194" spans="1:13" x14ac:dyDescent="0.2">
      <c r="A194" s="7" t="s">
        <v>188</v>
      </c>
      <c r="B194" s="8" t="str">
        <f>IF(OR('Average Weekday'!B194=0,'Average Weekday'!B194=""),"",'Average Weekday'!B194)</f>
        <v/>
      </c>
      <c r="C194" s="9">
        <v>3488</v>
      </c>
      <c r="D194" s="10">
        <v>3335</v>
      </c>
      <c r="E194" s="10">
        <v>2965</v>
      </c>
      <c r="F194" s="10">
        <v>3126.6639</v>
      </c>
      <c r="G194" s="10">
        <v>2345</v>
      </c>
      <c r="H194" s="10">
        <v>1667.7534000000001</v>
      </c>
      <c r="I194" s="11"/>
      <c r="J194" s="12">
        <f t="shared" si="8"/>
        <v>-677.24659999999994</v>
      </c>
      <c r="K194" s="13">
        <f t="shared" si="9"/>
        <v>-0.28880452025586351</v>
      </c>
      <c r="L194" s="14">
        <v>150</v>
      </c>
      <c r="M194" s="2"/>
    </row>
    <row r="195" spans="1:13" x14ac:dyDescent="0.2">
      <c r="A195" s="7" t="s">
        <v>189</v>
      </c>
      <c r="B195" s="8" t="str">
        <f>IF(OR('Average Weekday'!B195=0,'Average Weekday'!B195=""),"",'Average Weekday'!B195)</f>
        <v/>
      </c>
      <c r="C195" s="9">
        <v>6692</v>
      </c>
      <c r="D195" s="10">
        <v>6771</v>
      </c>
      <c r="E195" s="10">
        <v>6205</v>
      </c>
      <c r="F195" s="10">
        <v>6547.0390000000007</v>
      </c>
      <c r="G195" s="10">
        <v>4675</v>
      </c>
      <c r="H195" s="10">
        <v>3701.6962999999996</v>
      </c>
      <c r="I195" s="11"/>
      <c r="J195" s="12">
        <f t="shared" si="8"/>
        <v>-973.30370000000039</v>
      </c>
      <c r="K195" s="13">
        <f t="shared" si="9"/>
        <v>-0.2081933048128343</v>
      </c>
      <c r="L195" s="14">
        <v>110</v>
      </c>
      <c r="M195" s="2"/>
    </row>
    <row r="196" spans="1:13" x14ac:dyDescent="0.2">
      <c r="A196" s="7" t="s">
        <v>190</v>
      </c>
      <c r="B196" s="8" t="str">
        <f>IF(OR('Average Weekday'!B196=0,'Average Weekday'!B196=""),"",'Average Weekday'!B196)</f>
        <v/>
      </c>
      <c r="C196" s="9">
        <v>14212</v>
      </c>
      <c r="D196" s="10">
        <v>14589</v>
      </c>
      <c r="E196" s="10">
        <v>14575</v>
      </c>
      <c r="F196" s="10">
        <v>15345.872500000001</v>
      </c>
      <c r="G196" s="10">
        <v>9590</v>
      </c>
      <c r="H196" s="10">
        <v>9414.1334999999999</v>
      </c>
      <c r="I196" s="11"/>
      <c r="J196" s="12">
        <f t="shared" si="8"/>
        <v>-175.86650000000009</v>
      </c>
      <c r="K196" s="13">
        <f t="shared" si="9"/>
        <v>-1.8338529718456734E-2</v>
      </c>
      <c r="L196" s="14">
        <v>34</v>
      </c>
      <c r="M196" s="2"/>
    </row>
    <row r="197" spans="1:13" x14ac:dyDescent="0.2">
      <c r="A197" s="7" t="s">
        <v>191</v>
      </c>
      <c r="B197" s="8" t="str">
        <f>IF(OR('Average Weekday'!B197=0,'Average Weekday'!B197=""),"",'Average Weekday'!B197)</f>
        <v/>
      </c>
      <c r="C197" s="9"/>
      <c r="D197" s="10"/>
      <c r="E197" s="10"/>
      <c r="F197" s="10"/>
      <c r="G197" s="10">
        <v>0</v>
      </c>
      <c r="H197" s="10">
        <v>0</v>
      </c>
      <c r="I197" s="11"/>
      <c r="J197" s="12" t="str">
        <f t="shared" ref="J197:J261" si="12">IF(AND(G197=0,G197=0),"",H197-G197)</f>
        <v/>
      </c>
      <c r="K197" s="13" t="str">
        <f t="shared" ref="K197:K261" si="13">IFERROR(J197/G197,"")</f>
        <v/>
      </c>
      <c r="L197" s="14" t="s">
        <v>275</v>
      </c>
      <c r="M197" s="2"/>
    </row>
    <row r="198" spans="1:13" x14ac:dyDescent="0.2">
      <c r="A198" s="7" t="s">
        <v>192</v>
      </c>
      <c r="B198" s="8" t="str">
        <f>IF(OR('Average Weekday'!B198=0,'Average Weekday'!B198=""),"",'Average Weekday'!B198)</f>
        <v/>
      </c>
      <c r="C198" s="9"/>
      <c r="D198" s="10"/>
      <c r="E198" s="10"/>
      <c r="F198" s="10"/>
      <c r="G198" s="10">
        <v>0</v>
      </c>
      <c r="H198" s="10">
        <v>0</v>
      </c>
      <c r="I198" s="11"/>
      <c r="J198" s="12"/>
      <c r="K198" s="13"/>
      <c r="L198" s="14" t="s">
        <v>275</v>
      </c>
      <c r="M198" s="2"/>
    </row>
    <row r="199" spans="1:13" s="4" customFormat="1" x14ac:dyDescent="0.2">
      <c r="A199" s="7" t="s">
        <v>193</v>
      </c>
      <c r="B199" s="8" t="str">
        <f>IF(OR('Average Weekday'!B199=0,'Average Weekday'!B199=""),"",'Average Weekday'!B199)</f>
        <v/>
      </c>
      <c r="C199" s="9">
        <v>480</v>
      </c>
      <c r="D199" s="10">
        <v>523</v>
      </c>
      <c r="E199" s="10">
        <v>473</v>
      </c>
      <c r="F199" s="10">
        <v>919.30870000000016</v>
      </c>
      <c r="G199" s="10">
        <v>606</v>
      </c>
      <c r="H199" s="10">
        <v>1174.1357</v>
      </c>
      <c r="I199" s="11"/>
      <c r="J199" s="12">
        <f t="shared" ref="J199" si="14">IF(AND(G199=0,G199=0),"",H199-G199)</f>
        <v>568.13570000000004</v>
      </c>
      <c r="K199" s="13">
        <f t="shared" ref="K199" si="15">IFERROR(J199/G199,"")</f>
        <v>0.93751765676567667</v>
      </c>
      <c r="L199" s="22"/>
      <c r="M199" s="2"/>
    </row>
    <row r="200" spans="1:13" x14ac:dyDescent="0.2">
      <c r="A200" s="15" t="s">
        <v>194</v>
      </c>
      <c r="B200" s="8" t="str">
        <f>IF(OR('Average Weekday'!B200=0,'Average Weekday'!B200=""),"",'Average Weekday'!B200)</f>
        <v/>
      </c>
      <c r="C200" s="16">
        <f t="shared" ref="C200:H200" si="16">SUM(C177:C199)</f>
        <v>94887</v>
      </c>
      <c r="D200" s="17">
        <f t="shared" si="16"/>
        <v>93212</v>
      </c>
      <c r="E200" s="17">
        <f t="shared" si="16"/>
        <v>87593</v>
      </c>
      <c r="F200" s="17">
        <f t="shared" si="16"/>
        <v>88623.796399999992</v>
      </c>
      <c r="G200" s="17">
        <f t="shared" si="16"/>
        <v>61332</v>
      </c>
      <c r="H200" s="17">
        <v>52304.781899999987</v>
      </c>
      <c r="I200" s="18"/>
      <c r="J200" s="19">
        <f t="shared" si="12"/>
        <v>-9027.2181000000128</v>
      </c>
      <c r="K200" s="20">
        <f t="shared" si="13"/>
        <v>-0.14718610350225025</v>
      </c>
      <c r="L200" s="21"/>
      <c r="M200" s="2"/>
    </row>
    <row r="201" spans="1:13" ht="3" customHeight="1" x14ac:dyDescent="0.2">
      <c r="A201" s="42"/>
      <c r="B201" s="43" t="str">
        <f>IF(OR('Average Weekday'!B201=0,'Average Weekday'!B201=""),"",'Average Weekday'!B201)</f>
        <v/>
      </c>
      <c r="C201" s="43"/>
      <c r="D201" s="43"/>
      <c r="E201" s="43"/>
      <c r="F201" s="43"/>
      <c r="G201" s="43"/>
      <c r="H201" s="43"/>
      <c r="I201" s="43"/>
      <c r="J201" s="43" t="str">
        <f t="shared" si="12"/>
        <v/>
      </c>
      <c r="K201" s="43" t="str">
        <f t="shared" si="13"/>
        <v/>
      </c>
      <c r="L201" s="44"/>
      <c r="M201" s="2"/>
    </row>
    <row r="202" spans="1:13" x14ac:dyDescent="0.2">
      <c r="A202" s="7" t="s">
        <v>195</v>
      </c>
      <c r="B202" s="8">
        <f>IF(OR('Average Weekday'!B202=0,'Average Weekday'!B202=""),"",'Average Weekday'!B202)</f>
        <v>8</v>
      </c>
      <c r="C202" s="9"/>
      <c r="D202" s="10"/>
      <c r="E202" s="10">
        <v>2277</v>
      </c>
      <c r="F202" s="10">
        <v>6102.6535000000003</v>
      </c>
      <c r="G202" s="10">
        <v>2779</v>
      </c>
      <c r="H202" s="10">
        <v>3377.8234999999995</v>
      </c>
      <c r="I202" s="11"/>
      <c r="J202" s="12">
        <f t="shared" si="12"/>
        <v>598.82349999999951</v>
      </c>
      <c r="K202" s="13">
        <f t="shared" si="13"/>
        <v>0.2154816480748469</v>
      </c>
      <c r="L202" s="14">
        <v>1</v>
      </c>
      <c r="M202" s="2"/>
    </row>
    <row r="203" spans="1:13" x14ac:dyDescent="0.2">
      <c r="A203" s="7" t="s">
        <v>196</v>
      </c>
      <c r="B203" s="8">
        <f>IF(OR('Average Weekday'!B203=0,'Average Weekday'!B203=""),"",'Average Weekday'!B203)</f>
        <v>8</v>
      </c>
      <c r="C203" s="9"/>
      <c r="D203" s="10"/>
      <c r="E203" s="10">
        <v>199</v>
      </c>
      <c r="F203" s="10">
        <v>0</v>
      </c>
      <c r="G203" s="10">
        <v>0</v>
      </c>
      <c r="H203" s="10">
        <v>0</v>
      </c>
      <c r="I203" s="11"/>
      <c r="J203" s="12" t="str">
        <f t="shared" si="12"/>
        <v/>
      </c>
      <c r="K203" s="13" t="str">
        <f t="shared" si="13"/>
        <v/>
      </c>
      <c r="L203" s="14" t="s">
        <v>275</v>
      </c>
      <c r="M203" s="2"/>
    </row>
    <row r="204" spans="1:13" x14ac:dyDescent="0.2">
      <c r="A204" s="7" t="s">
        <v>197</v>
      </c>
      <c r="B204" s="8">
        <f>IF(OR('Average Weekday'!B204=0,'Average Weekday'!B204=""),"",'Average Weekday'!B204)</f>
        <v>8</v>
      </c>
      <c r="C204" s="9"/>
      <c r="D204" s="10"/>
      <c r="E204" s="10">
        <v>716</v>
      </c>
      <c r="F204" s="10">
        <v>1596.5417000000002</v>
      </c>
      <c r="G204" s="10">
        <v>738</v>
      </c>
      <c r="H204" s="10">
        <v>968.43139999999994</v>
      </c>
      <c r="I204" s="11"/>
      <c r="J204" s="12">
        <f t="shared" si="12"/>
        <v>230.43139999999994</v>
      </c>
      <c r="K204" s="13">
        <f t="shared" si="13"/>
        <v>0.31223766937669367</v>
      </c>
      <c r="L204" s="14">
        <v>4</v>
      </c>
      <c r="M204" s="2"/>
    </row>
    <row r="205" spans="1:13" x14ac:dyDescent="0.2">
      <c r="A205" s="7" t="s">
        <v>198</v>
      </c>
      <c r="B205" s="8">
        <f>IF(OR('Average Weekday'!B205=0,'Average Weekday'!B205=""),"",'Average Weekday'!B205)</f>
        <v>8</v>
      </c>
      <c r="C205" s="9"/>
      <c r="D205" s="10"/>
      <c r="E205" s="10">
        <v>936</v>
      </c>
      <c r="F205" s="10">
        <v>2382.9247999999998</v>
      </c>
      <c r="G205" s="10">
        <v>1065</v>
      </c>
      <c r="H205" s="10">
        <v>1306.0391999999999</v>
      </c>
      <c r="I205" s="11"/>
      <c r="J205" s="12">
        <f t="shared" si="12"/>
        <v>241.03919999999994</v>
      </c>
      <c r="K205" s="13">
        <f t="shared" si="13"/>
        <v>0.2263278873239436</v>
      </c>
      <c r="L205" s="14">
        <v>2</v>
      </c>
      <c r="M205" s="2"/>
    </row>
    <row r="206" spans="1:13" x14ac:dyDescent="0.2">
      <c r="A206" s="7" t="s">
        <v>199</v>
      </c>
      <c r="B206" s="8">
        <f>IF(OR('Average Weekday'!B206=0,'Average Weekday'!B206=""),"",'Average Weekday'!B206)</f>
        <v>8</v>
      </c>
      <c r="C206" s="9"/>
      <c r="D206" s="10"/>
      <c r="E206" s="10"/>
      <c r="F206" s="10">
        <v>0</v>
      </c>
      <c r="G206" s="10">
        <v>0</v>
      </c>
      <c r="H206" s="10">
        <v>0</v>
      </c>
      <c r="I206" s="11"/>
      <c r="J206" s="12"/>
      <c r="K206" s="13"/>
      <c r="L206" s="14" t="s">
        <v>275</v>
      </c>
      <c r="M206" s="2"/>
    </row>
    <row r="207" spans="1:13" x14ac:dyDescent="0.2">
      <c r="A207" s="7" t="s">
        <v>200</v>
      </c>
      <c r="B207" s="8">
        <f>IF(OR('Average Weekday'!B207=0,'Average Weekday'!B207=""),"",'Average Weekday'!B207)</f>
        <v>8</v>
      </c>
      <c r="C207" s="9"/>
      <c r="D207" s="10"/>
      <c r="E207" s="10"/>
      <c r="F207" s="10">
        <v>0</v>
      </c>
      <c r="G207" s="10">
        <v>0</v>
      </c>
      <c r="H207" s="10">
        <v>0</v>
      </c>
      <c r="I207" s="11"/>
      <c r="J207" s="12" t="str">
        <f t="shared" si="12"/>
        <v/>
      </c>
      <c r="K207" s="13" t="str">
        <f t="shared" si="13"/>
        <v/>
      </c>
      <c r="L207" s="14" t="s">
        <v>275</v>
      </c>
      <c r="M207" s="2"/>
    </row>
    <row r="208" spans="1:13" x14ac:dyDescent="0.2">
      <c r="A208" s="7" t="s">
        <v>201</v>
      </c>
      <c r="B208" s="8">
        <f>IF(OR('Average Weekday'!B208=0,'Average Weekday'!B208=""),"",'Average Weekday'!B208)</f>
        <v>8</v>
      </c>
      <c r="C208" s="9"/>
      <c r="D208" s="10"/>
      <c r="E208" s="10"/>
      <c r="F208" s="10">
        <v>0</v>
      </c>
      <c r="G208" s="10">
        <v>0</v>
      </c>
      <c r="H208" s="10">
        <v>0</v>
      </c>
      <c r="I208" s="11"/>
      <c r="J208" s="12" t="str">
        <f t="shared" si="12"/>
        <v/>
      </c>
      <c r="K208" s="13" t="str">
        <f t="shared" si="13"/>
        <v/>
      </c>
      <c r="L208" s="14" t="s">
        <v>275</v>
      </c>
      <c r="M208" s="2"/>
    </row>
    <row r="209" spans="1:13" x14ac:dyDescent="0.2">
      <c r="A209" s="7" t="s">
        <v>202</v>
      </c>
      <c r="B209" s="8">
        <f>IF(OR('Average Weekday'!B209=0,'Average Weekday'!B209=""),"",'Average Weekday'!B209)</f>
        <v>8</v>
      </c>
      <c r="C209" s="9"/>
      <c r="D209" s="10"/>
      <c r="E209" s="10"/>
      <c r="F209" s="10">
        <v>0</v>
      </c>
      <c r="G209" s="10">
        <v>0</v>
      </c>
      <c r="H209" s="10">
        <v>0</v>
      </c>
      <c r="I209" s="11"/>
      <c r="J209" s="12" t="str">
        <f t="shared" ref="J209" si="17">IF(AND(G209=0,G209=0),"",H209-G209)</f>
        <v/>
      </c>
      <c r="K209" s="13" t="str">
        <f t="shared" ref="K209" si="18">IFERROR(J209/G209,"")</f>
        <v/>
      </c>
      <c r="L209" s="14" t="s">
        <v>275</v>
      </c>
      <c r="M209" s="2"/>
    </row>
    <row r="210" spans="1:13" x14ac:dyDescent="0.2">
      <c r="A210" s="7" t="s">
        <v>203</v>
      </c>
      <c r="B210" s="8">
        <f>IF(OR('Average Weekday'!B210=0,'Average Weekday'!B210=""),"",'Average Weekday'!B210)</f>
        <v>9</v>
      </c>
      <c r="C210" s="9"/>
      <c r="D210" s="10"/>
      <c r="E210" s="10"/>
      <c r="F210" s="10">
        <v>0</v>
      </c>
      <c r="G210" s="10">
        <v>0</v>
      </c>
      <c r="H210" s="10">
        <v>0</v>
      </c>
      <c r="I210" s="11"/>
      <c r="J210" s="12"/>
      <c r="K210" s="13"/>
      <c r="L210" s="14" t="s">
        <v>275</v>
      </c>
      <c r="M210" s="2"/>
    </row>
    <row r="211" spans="1:13" x14ac:dyDescent="0.2">
      <c r="A211" s="7" t="s">
        <v>204</v>
      </c>
      <c r="B211" s="8">
        <f>IF(OR('Average Weekday'!B211=0,'Average Weekday'!B211=""),"",'Average Weekday'!B211)</f>
        <v>8</v>
      </c>
      <c r="C211" s="9"/>
      <c r="D211" s="10"/>
      <c r="E211" s="10"/>
      <c r="F211" s="10">
        <v>0</v>
      </c>
      <c r="G211" s="10">
        <v>0</v>
      </c>
      <c r="H211" s="10">
        <v>0</v>
      </c>
      <c r="I211" s="11"/>
      <c r="J211" s="12" t="str">
        <f t="shared" si="12"/>
        <v/>
      </c>
      <c r="K211" s="13" t="str">
        <f t="shared" si="13"/>
        <v/>
      </c>
      <c r="L211" s="14" t="s">
        <v>275</v>
      </c>
      <c r="M211" s="2"/>
    </row>
    <row r="212" spans="1:13" x14ac:dyDescent="0.2">
      <c r="A212" s="7" t="s">
        <v>205</v>
      </c>
      <c r="B212" s="8">
        <f>IF(OR('Average Weekday'!B212=0,'Average Weekday'!B212=""),"",'Average Weekday'!B212)</f>
        <v>10</v>
      </c>
      <c r="C212" s="9"/>
      <c r="D212" s="10"/>
      <c r="E212" s="10"/>
      <c r="F212" s="10">
        <v>0</v>
      </c>
      <c r="G212" s="10">
        <v>0</v>
      </c>
      <c r="H212" s="10">
        <v>0</v>
      </c>
      <c r="I212" s="11"/>
      <c r="J212" s="12"/>
      <c r="K212" s="13"/>
      <c r="L212" s="14" t="s">
        <v>275</v>
      </c>
      <c r="M212" s="2"/>
    </row>
    <row r="213" spans="1:13" x14ac:dyDescent="0.2">
      <c r="A213" s="7" t="s">
        <v>206</v>
      </c>
      <c r="B213" s="8">
        <f>IF(OR('Average Weekday'!B213=0,'Average Weekday'!B213=""),"",'Average Weekday'!B213)</f>
        <v>8</v>
      </c>
      <c r="C213" s="9"/>
      <c r="D213" s="10"/>
      <c r="E213" s="10"/>
      <c r="F213" s="10">
        <v>0</v>
      </c>
      <c r="G213" s="10">
        <v>0</v>
      </c>
      <c r="H213" s="10">
        <v>0</v>
      </c>
      <c r="I213" s="11"/>
      <c r="J213" s="12" t="str">
        <f t="shared" si="12"/>
        <v/>
      </c>
      <c r="K213" s="13" t="str">
        <f t="shared" si="13"/>
        <v/>
      </c>
      <c r="L213" s="14" t="s">
        <v>275</v>
      </c>
      <c r="M213" s="2"/>
    </row>
    <row r="214" spans="1:13" x14ac:dyDescent="0.2">
      <c r="A214" s="7" t="s">
        <v>207</v>
      </c>
      <c r="B214" s="8">
        <f>IF(OR('Average Weekday'!B214=0,'Average Weekday'!B214=""),"",'Average Weekday'!B214)</f>
        <v>8</v>
      </c>
      <c r="C214" s="9"/>
      <c r="D214" s="10"/>
      <c r="E214" s="10"/>
      <c r="F214" s="10">
        <v>0</v>
      </c>
      <c r="G214" s="10">
        <v>0</v>
      </c>
      <c r="H214" s="10">
        <v>0</v>
      </c>
      <c r="I214" s="11"/>
      <c r="J214" s="12"/>
      <c r="K214" s="13"/>
      <c r="L214" s="14" t="s">
        <v>275</v>
      </c>
      <c r="M214" s="2"/>
    </row>
    <row r="215" spans="1:13" x14ac:dyDescent="0.2">
      <c r="A215" s="7" t="s">
        <v>208</v>
      </c>
      <c r="B215" s="8">
        <f>IF(OR('Average Weekday'!B215=0,'Average Weekday'!B215=""),"",'Average Weekday'!B215)</f>
        <v>8</v>
      </c>
      <c r="C215" s="9"/>
      <c r="D215" s="10"/>
      <c r="E215" s="10"/>
      <c r="F215" s="10">
        <v>0</v>
      </c>
      <c r="G215" s="10">
        <v>0</v>
      </c>
      <c r="H215" s="10">
        <v>0</v>
      </c>
      <c r="I215" s="11"/>
      <c r="J215" s="12" t="str">
        <f t="shared" si="12"/>
        <v/>
      </c>
      <c r="K215" s="13" t="str">
        <f t="shared" si="13"/>
        <v/>
      </c>
      <c r="L215" s="14" t="s">
        <v>275</v>
      </c>
      <c r="M215" s="2"/>
    </row>
    <row r="216" spans="1:13" x14ac:dyDescent="0.2">
      <c r="A216" s="7" t="s">
        <v>209</v>
      </c>
      <c r="B216" s="8">
        <f>IF(OR('Average Weekday'!B216=0,'Average Weekday'!B216=""),"",'Average Weekday'!B216)</f>
        <v>8</v>
      </c>
      <c r="C216" s="9"/>
      <c r="D216" s="10"/>
      <c r="E216" s="10"/>
      <c r="F216" s="10">
        <v>0</v>
      </c>
      <c r="G216" s="10">
        <v>0</v>
      </c>
      <c r="H216" s="10">
        <v>0</v>
      </c>
      <c r="I216" s="11"/>
      <c r="J216" s="12" t="str">
        <f t="shared" si="12"/>
        <v/>
      </c>
      <c r="K216" s="13" t="str">
        <f t="shared" si="13"/>
        <v/>
      </c>
      <c r="L216" s="14" t="s">
        <v>275</v>
      </c>
      <c r="M216" s="2"/>
    </row>
    <row r="217" spans="1:13" x14ac:dyDescent="0.2">
      <c r="A217" s="7" t="s">
        <v>210</v>
      </c>
      <c r="B217" s="8">
        <f>IF(OR('Average Weekday'!B217=0,'Average Weekday'!B217=""),"",'Average Weekday'!B217)</f>
        <v>8</v>
      </c>
      <c r="C217" s="9"/>
      <c r="D217" s="10"/>
      <c r="E217" s="10"/>
      <c r="F217" s="10">
        <v>0</v>
      </c>
      <c r="G217" s="10">
        <v>0</v>
      </c>
      <c r="H217" s="10">
        <v>0</v>
      </c>
      <c r="I217" s="11"/>
      <c r="J217" s="12" t="str">
        <f t="shared" si="12"/>
        <v/>
      </c>
      <c r="K217" s="13" t="str">
        <f t="shared" si="13"/>
        <v/>
      </c>
      <c r="L217" s="14" t="s">
        <v>275</v>
      </c>
      <c r="M217" s="2"/>
    </row>
    <row r="218" spans="1:13" x14ac:dyDescent="0.2">
      <c r="A218" s="7" t="s">
        <v>211</v>
      </c>
      <c r="B218" s="8">
        <f>IF(OR('Average Weekday'!B218=0,'Average Weekday'!B218=""),"",'Average Weekday'!B218)</f>
        <v>8</v>
      </c>
      <c r="C218" s="9"/>
      <c r="D218" s="10"/>
      <c r="E218" s="10"/>
      <c r="F218" s="10">
        <v>0</v>
      </c>
      <c r="G218" s="10">
        <v>0</v>
      </c>
      <c r="H218" s="10">
        <v>0</v>
      </c>
      <c r="I218" s="11"/>
      <c r="J218" s="12" t="str">
        <f t="shared" si="12"/>
        <v/>
      </c>
      <c r="K218" s="13" t="str">
        <f t="shared" si="13"/>
        <v/>
      </c>
      <c r="L218" s="14" t="s">
        <v>275</v>
      </c>
      <c r="M218" s="2"/>
    </row>
    <row r="219" spans="1:13" x14ac:dyDescent="0.2">
      <c r="A219" s="7" t="s">
        <v>212</v>
      </c>
      <c r="B219" s="8">
        <f>IF(OR('Average Weekday'!B219=0,'Average Weekday'!B219=""),"",'Average Weekday'!B219)</f>
        <v>8</v>
      </c>
      <c r="C219" s="9"/>
      <c r="D219" s="10"/>
      <c r="E219" s="10"/>
      <c r="F219" s="10">
        <v>0</v>
      </c>
      <c r="G219" s="10">
        <v>0</v>
      </c>
      <c r="H219" s="10">
        <v>0</v>
      </c>
      <c r="I219" s="11"/>
      <c r="J219" s="12" t="str">
        <f t="shared" si="12"/>
        <v/>
      </c>
      <c r="K219" s="13" t="str">
        <f t="shared" si="13"/>
        <v/>
      </c>
      <c r="L219" s="14" t="s">
        <v>275</v>
      </c>
      <c r="M219" s="2"/>
    </row>
    <row r="220" spans="1:13" x14ac:dyDescent="0.2">
      <c r="A220" s="7" t="s">
        <v>213</v>
      </c>
      <c r="B220" s="8">
        <f>IF(OR('Average Weekday'!B220=0,'Average Weekday'!B220=""),"",'Average Weekday'!B220)</f>
        <v>8</v>
      </c>
      <c r="C220" s="9"/>
      <c r="D220" s="10"/>
      <c r="E220" s="10"/>
      <c r="F220" s="10">
        <v>1549.7132999999999</v>
      </c>
      <c r="G220" s="10">
        <v>958</v>
      </c>
      <c r="H220" s="10">
        <v>1088.6470999999999</v>
      </c>
      <c r="I220" s="11"/>
      <c r="J220" s="12">
        <f t="shared" si="12"/>
        <v>130.64709999999991</v>
      </c>
      <c r="K220" s="13">
        <f t="shared" si="13"/>
        <v>0.13637484342379949</v>
      </c>
      <c r="L220" s="14">
        <v>3</v>
      </c>
      <c r="M220" s="2"/>
    </row>
    <row r="221" spans="1:13" x14ac:dyDescent="0.2">
      <c r="A221" s="7" t="s">
        <v>214</v>
      </c>
      <c r="B221" s="8">
        <f>IF(OR('Average Weekday'!B221=0,'Average Weekday'!B221=""),"",'Average Weekday'!B221)</f>
        <v>8</v>
      </c>
      <c r="C221" s="9"/>
      <c r="D221" s="10"/>
      <c r="E221" s="10"/>
      <c r="F221" s="10">
        <v>0</v>
      </c>
      <c r="G221" s="10">
        <v>0</v>
      </c>
      <c r="H221" s="10">
        <v>0</v>
      </c>
      <c r="I221" s="11"/>
      <c r="J221" s="12" t="str">
        <f t="shared" si="12"/>
        <v/>
      </c>
      <c r="K221" s="13" t="str">
        <f t="shared" si="13"/>
        <v/>
      </c>
      <c r="L221" s="14" t="s">
        <v>275</v>
      </c>
      <c r="M221" s="2"/>
    </row>
    <row r="222" spans="1:13" x14ac:dyDescent="0.2">
      <c r="A222" s="7" t="s">
        <v>215</v>
      </c>
      <c r="B222" s="8">
        <f>IF(OR('Average Weekday'!B222=0,'Average Weekday'!B222=""),"",'Average Weekday'!B222)</f>
        <v>8</v>
      </c>
      <c r="C222" s="9"/>
      <c r="D222" s="10"/>
      <c r="E222" s="10"/>
      <c r="F222" s="10">
        <v>0</v>
      </c>
      <c r="G222" s="10">
        <v>0</v>
      </c>
      <c r="H222" s="10">
        <v>0</v>
      </c>
      <c r="I222" s="11"/>
      <c r="J222" s="12" t="str">
        <f t="shared" si="12"/>
        <v/>
      </c>
      <c r="K222" s="13" t="str">
        <f t="shared" si="13"/>
        <v/>
      </c>
      <c r="L222" s="14" t="s">
        <v>275</v>
      </c>
      <c r="M222" s="2"/>
    </row>
    <row r="223" spans="1:13" x14ac:dyDescent="0.2">
      <c r="A223" s="7" t="s">
        <v>216</v>
      </c>
      <c r="B223" s="8">
        <f>IF(OR('Average Weekday'!B223=0,'Average Weekday'!B223=""),"",'Average Weekday'!B223)</f>
        <v>8</v>
      </c>
      <c r="C223" s="9">
        <v>6037</v>
      </c>
      <c r="D223" s="10">
        <v>6128</v>
      </c>
      <c r="E223" s="10">
        <v>3758</v>
      </c>
      <c r="F223" s="10">
        <v>0</v>
      </c>
      <c r="G223" s="10">
        <v>0</v>
      </c>
      <c r="H223" s="10">
        <v>0</v>
      </c>
      <c r="I223" s="11"/>
      <c r="J223" s="12" t="str">
        <f t="shared" si="12"/>
        <v/>
      </c>
      <c r="K223" s="13" t="str">
        <f t="shared" si="13"/>
        <v/>
      </c>
      <c r="L223" s="14" t="s">
        <v>275</v>
      </c>
      <c r="M223" s="2"/>
    </row>
    <row r="224" spans="1:13" x14ac:dyDescent="0.2">
      <c r="A224" s="7" t="s">
        <v>217</v>
      </c>
      <c r="B224" s="8">
        <f>IF(OR('Average Weekday'!B224=0,'Average Weekday'!B224=""),"",'Average Weekday'!B224)</f>
        <v>8</v>
      </c>
      <c r="C224" s="9"/>
      <c r="D224" s="10"/>
      <c r="E224" s="10"/>
      <c r="F224" s="10">
        <v>0</v>
      </c>
      <c r="G224" s="10">
        <v>0</v>
      </c>
      <c r="H224" s="10">
        <v>0</v>
      </c>
      <c r="I224" s="11"/>
      <c r="J224" s="12" t="str">
        <f t="shared" si="12"/>
        <v/>
      </c>
      <c r="K224" s="13" t="str">
        <f t="shared" si="13"/>
        <v/>
      </c>
      <c r="L224" s="14" t="s">
        <v>275</v>
      </c>
      <c r="M224" s="2"/>
    </row>
    <row r="225" spans="1:13" x14ac:dyDescent="0.2">
      <c r="A225" s="7" t="s">
        <v>218</v>
      </c>
      <c r="B225" s="8">
        <f>IF(OR('Average Weekday'!B225=0,'Average Weekday'!B225=""),"",'Average Weekday'!B225)</f>
        <v>8</v>
      </c>
      <c r="C225" s="9"/>
      <c r="D225" s="10"/>
      <c r="E225" s="10"/>
      <c r="F225" s="10">
        <v>0</v>
      </c>
      <c r="G225" s="10">
        <v>0</v>
      </c>
      <c r="H225" s="10">
        <v>0</v>
      </c>
      <c r="I225" s="11"/>
      <c r="J225" s="12" t="str">
        <f t="shared" si="12"/>
        <v/>
      </c>
      <c r="K225" s="13" t="str">
        <f t="shared" si="13"/>
        <v/>
      </c>
      <c r="L225" s="14" t="s">
        <v>275</v>
      </c>
      <c r="M225" s="2"/>
    </row>
    <row r="226" spans="1:13" x14ac:dyDescent="0.2">
      <c r="A226" s="7" t="s">
        <v>219</v>
      </c>
      <c r="B226" s="8">
        <f>IF(OR('Average Weekday'!B226=0,'Average Weekday'!B226=""),"",'Average Weekday'!B226)</f>
        <v>8</v>
      </c>
      <c r="C226" s="9"/>
      <c r="D226" s="10"/>
      <c r="E226" s="10"/>
      <c r="F226" s="10">
        <v>0</v>
      </c>
      <c r="G226" s="10">
        <v>0</v>
      </c>
      <c r="H226" s="10">
        <v>0</v>
      </c>
      <c r="I226" s="11"/>
      <c r="J226" s="12" t="str">
        <f t="shared" si="12"/>
        <v/>
      </c>
      <c r="K226" s="13" t="str">
        <f t="shared" si="13"/>
        <v/>
      </c>
      <c r="L226" s="14" t="s">
        <v>275</v>
      </c>
      <c r="M226" s="2"/>
    </row>
    <row r="227" spans="1:13" x14ac:dyDescent="0.2">
      <c r="A227" s="7" t="s">
        <v>220</v>
      </c>
      <c r="B227" s="8">
        <f>IF(OR('Average Weekday'!B227=0,'Average Weekday'!B227=""),"",'Average Weekday'!B227)</f>
        <v>8</v>
      </c>
      <c r="C227" s="9"/>
      <c r="D227" s="10"/>
      <c r="E227" s="10"/>
      <c r="F227" s="10">
        <v>0</v>
      </c>
      <c r="G227" s="10">
        <v>0</v>
      </c>
      <c r="H227" s="10">
        <v>0</v>
      </c>
      <c r="I227" s="11"/>
      <c r="J227" s="12" t="str">
        <f t="shared" si="12"/>
        <v/>
      </c>
      <c r="K227" s="13" t="str">
        <f t="shared" si="13"/>
        <v/>
      </c>
      <c r="L227" s="14" t="s">
        <v>275</v>
      </c>
      <c r="M227" s="2"/>
    </row>
    <row r="228" spans="1:13" x14ac:dyDescent="0.2">
      <c r="A228" s="7" t="s">
        <v>221</v>
      </c>
      <c r="B228" s="8">
        <f>IF(OR('Average Weekday'!B228=0,'Average Weekday'!B228=""),"",'Average Weekday'!B228)</f>
        <v>8</v>
      </c>
      <c r="C228" s="9"/>
      <c r="D228" s="10"/>
      <c r="E228" s="10"/>
      <c r="F228" s="10">
        <v>0</v>
      </c>
      <c r="G228" s="10">
        <v>0</v>
      </c>
      <c r="H228" s="10">
        <v>0</v>
      </c>
      <c r="I228" s="11"/>
      <c r="J228" s="12" t="str">
        <f t="shared" si="12"/>
        <v/>
      </c>
      <c r="K228" s="13" t="str">
        <f t="shared" si="13"/>
        <v/>
      </c>
      <c r="L228" s="14" t="s">
        <v>275</v>
      </c>
      <c r="M228" s="2"/>
    </row>
    <row r="229" spans="1:13" x14ac:dyDescent="0.2">
      <c r="A229" s="7" t="s">
        <v>222</v>
      </c>
      <c r="B229" s="8">
        <f>IF(OR('Average Weekday'!B229=0,'Average Weekday'!B229=""),"",'Average Weekday'!B229)</f>
        <v>8</v>
      </c>
      <c r="C229" s="9"/>
      <c r="D229" s="10"/>
      <c r="E229" s="10"/>
      <c r="F229" s="10">
        <v>0</v>
      </c>
      <c r="G229" s="10">
        <v>0</v>
      </c>
      <c r="H229" s="10">
        <v>0</v>
      </c>
      <c r="I229" s="11"/>
      <c r="J229" s="12" t="str">
        <f t="shared" si="12"/>
        <v/>
      </c>
      <c r="K229" s="13" t="str">
        <f t="shared" si="13"/>
        <v/>
      </c>
      <c r="L229" s="14" t="s">
        <v>275</v>
      </c>
      <c r="M229" s="2"/>
    </row>
    <row r="230" spans="1:13" x14ac:dyDescent="0.2">
      <c r="A230" s="7" t="s">
        <v>223</v>
      </c>
      <c r="B230" s="8">
        <f>IF(OR('Average Weekday'!B230=0,'Average Weekday'!B230=""),"",'Average Weekday'!B230)</f>
        <v>8</v>
      </c>
      <c r="C230" s="9"/>
      <c r="D230" s="10"/>
      <c r="E230" s="10"/>
      <c r="F230" s="10">
        <v>0</v>
      </c>
      <c r="G230" s="10">
        <v>0</v>
      </c>
      <c r="H230" s="10">
        <v>0</v>
      </c>
      <c r="I230" s="11"/>
      <c r="J230" s="12" t="str">
        <f t="shared" si="12"/>
        <v/>
      </c>
      <c r="K230" s="13" t="str">
        <f t="shared" si="13"/>
        <v/>
      </c>
      <c r="L230" s="14" t="s">
        <v>275</v>
      </c>
      <c r="M230" s="2"/>
    </row>
    <row r="231" spans="1:13" x14ac:dyDescent="0.2">
      <c r="A231" s="7" t="s">
        <v>224</v>
      </c>
      <c r="B231" s="8">
        <f>IF(OR('Average Weekday'!B231=0,'Average Weekday'!B231=""),"",'Average Weekday'!B231)</f>
        <v>8</v>
      </c>
      <c r="C231" s="9">
        <v>2563</v>
      </c>
      <c r="D231" s="10">
        <v>2590</v>
      </c>
      <c r="E231" s="10">
        <v>1561</v>
      </c>
      <c r="F231" s="10">
        <v>0</v>
      </c>
      <c r="G231" s="10">
        <v>0</v>
      </c>
      <c r="H231" s="10">
        <v>0</v>
      </c>
      <c r="I231" s="11"/>
      <c r="J231" s="12" t="str">
        <f t="shared" si="12"/>
        <v/>
      </c>
      <c r="K231" s="13" t="str">
        <f t="shared" si="13"/>
        <v/>
      </c>
      <c r="L231" s="14" t="s">
        <v>275</v>
      </c>
      <c r="M231" s="2"/>
    </row>
    <row r="232" spans="1:13" x14ac:dyDescent="0.2">
      <c r="A232" s="7" t="s">
        <v>225</v>
      </c>
      <c r="B232" s="8">
        <f>IF(OR('Average Weekday'!B232=0,'Average Weekday'!B232=""),"",'Average Weekday'!B232)</f>
        <v>8</v>
      </c>
      <c r="C232" s="9"/>
      <c r="D232" s="10"/>
      <c r="E232" s="10"/>
      <c r="F232" s="10">
        <v>0</v>
      </c>
      <c r="G232" s="10">
        <v>0</v>
      </c>
      <c r="H232" s="10">
        <v>0</v>
      </c>
      <c r="I232" s="11"/>
      <c r="J232" s="12" t="str">
        <f t="shared" si="12"/>
        <v/>
      </c>
      <c r="K232" s="13" t="str">
        <f t="shared" si="13"/>
        <v/>
      </c>
      <c r="L232" s="14" t="s">
        <v>275</v>
      </c>
      <c r="M232" s="2"/>
    </row>
    <row r="233" spans="1:13" x14ac:dyDescent="0.2">
      <c r="A233" s="7" t="s">
        <v>226</v>
      </c>
      <c r="B233" s="8">
        <f>IF(OR('Average Weekday'!B233=0,'Average Weekday'!B233=""),"",'Average Weekday'!B233)</f>
        <v>8</v>
      </c>
      <c r="C233" s="9"/>
      <c r="D233" s="10"/>
      <c r="E233" s="10"/>
      <c r="F233" s="10">
        <v>0</v>
      </c>
      <c r="G233" s="10">
        <v>0</v>
      </c>
      <c r="H233" s="10">
        <v>0</v>
      </c>
      <c r="I233" s="11"/>
      <c r="J233" s="12" t="str">
        <f t="shared" si="12"/>
        <v/>
      </c>
      <c r="K233" s="13" t="str">
        <f t="shared" si="13"/>
        <v/>
      </c>
      <c r="L233" s="14" t="s">
        <v>275</v>
      </c>
      <c r="M233" s="2"/>
    </row>
    <row r="234" spans="1:13" x14ac:dyDescent="0.2">
      <c r="A234" s="7" t="s">
        <v>227</v>
      </c>
      <c r="B234" s="8">
        <f>IF(OR('Average Weekday'!B234=0,'Average Weekday'!B234=""),"",'Average Weekday'!B234)</f>
        <v>8</v>
      </c>
      <c r="C234" s="9"/>
      <c r="D234" s="10"/>
      <c r="E234" s="10"/>
      <c r="F234" s="10">
        <v>0</v>
      </c>
      <c r="G234" s="10">
        <v>0</v>
      </c>
      <c r="H234" s="10">
        <v>0</v>
      </c>
      <c r="I234" s="11"/>
      <c r="J234" s="12" t="str">
        <f t="shared" si="12"/>
        <v/>
      </c>
      <c r="K234" s="13" t="str">
        <f t="shared" si="13"/>
        <v/>
      </c>
      <c r="L234" s="14" t="s">
        <v>275</v>
      </c>
      <c r="M234" s="2"/>
    </row>
    <row r="235" spans="1:13" x14ac:dyDescent="0.2">
      <c r="A235" s="7" t="s">
        <v>228</v>
      </c>
      <c r="B235" s="8">
        <f>IF(OR('Average Weekday'!B235=0,'Average Weekday'!B235=""),"",'Average Weekday'!B235)</f>
        <v>8</v>
      </c>
      <c r="C235" s="9"/>
      <c r="D235" s="10"/>
      <c r="E235" s="10"/>
      <c r="F235" s="10">
        <v>0</v>
      </c>
      <c r="G235" s="10">
        <v>0</v>
      </c>
      <c r="H235" s="10">
        <v>0</v>
      </c>
      <c r="I235" s="11"/>
      <c r="J235" s="12" t="str">
        <f t="shared" si="12"/>
        <v/>
      </c>
      <c r="K235" s="13" t="str">
        <f t="shared" si="13"/>
        <v/>
      </c>
      <c r="L235" s="14" t="s">
        <v>275</v>
      </c>
      <c r="M235" s="2"/>
    </row>
    <row r="236" spans="1:13" x14ac:dyDescent="0.2">
      <c r="A236" s="7" t="s">
        <v>229</v>
      </c>
      <c r="B236" s="8">
        <f>IF(OR('Average Weekday'!B236=0,'Average Weekday'!B236=""),"",'Average Weekday'!B236)</f>
        <v>8</v>
      </c>
      <c r="C236" s="9">
        <v>2507</v>
      </c>
      <c r="D236" s="10">
        <v>2597</v>
      </c>
      <c r="E236" s="10">
        <v>1604</v>
      </c>
      <c r="F236" s="10">
        <v>0</v>
      </c>
      <c r="G236" s="10">
        <v>0</v>
      </c>
      <c r="H236" s="10">
        <v>0</v>
      </c>
      <c r="I236" s="11"/>
      <c r="J236" s="12" t="str">
        <f t="shared" si="12"/>
        <v/>
      </c>
      <c r="K236" s="13" t="str">
        <f t="shared" si="13"/>
        <v/>
      </c>
      <c r="L236" s="14" t="s">
        <v>275</v>
      </c>
      <c r="M236" s="2"/>
    </row>
    <row r="237" spans="1:13" x14ac:dyDescent="0.2">
      <c r="A237" s="7" t="s">
        <v>230</v>
      </c>
      <c r="B237" s="8">
        <f>IF(OR('Average Weekday'!B237=0,'Average Weekday'!B237=""),"",'Average Weekday'!B237)</f>
        <v>8</v>
      </c>
      <c r="C237" s="9"/>
      <c r="D237" s="10"/>
      <c r="E237" s="10"/>
      <c r="F237" s="10">
        <v>0</v>
      </c>
      <c r="G237" s="10">
        <v>0</v>
      </c>
      <c r="H237" s="10">
        <v>0</v>
      </c>
      <c r="I237" s="11"/>
      <c r="J237" s="12" t="str">
        <f t="shared" si="12"/>
        <v/>
      </c>
      <c r="K237" s="13" t="str">
        <f t="shared" si="13"/>
        <v/>
      </c>
      <c r="L237" s="14" t="s">
        <v>275</v>
      </c>
      <c r="M237" s="2"/>
    </row>
    <row r="238" spans="1:13" x14ac:dyDescent="0.2">
      <c r="A238" s="7" t="s">
        <v>231</v>
      </c>
      <c r="B238" s="8">
        <f>IF(OR('Average Weekday'!B238=0,'Average Weekday'!B238=""),"",'Average Weekday'!B238)</f>
        <v>8</v>
      </c>
      <c r="C238" s="9"/>
      <c r="D238" s="10"/>
      <c r="E238" s="10"/>
      <c r="F238" s="10">
        <v>0</v>
      </c>
      <c r="G238" s="10">
        <v>0</v>
      </c>
      <c r="H238" s="10">
        <v>0</v>
      </c>
      <c r="I238" s="11"/>
      <c r="J238" s="12" t="str">
        <f t="shared" si="12"/>
        <v/>
      </c>
      <c r="K238" s="13" t="str">
        <f t="shared" si="13"/>
        <v/>
      </c>
      <c r="L238" s="14" t="s">
        <v>275</v>
      </c>
      <c r="M238" s="2"/>
    </row>
    <row r="239" spans="1:13" x14ac:dyDescent="0.2">
      <c r="A239" s="7" t="s">
        <v>232</v>
      </c>
      <c r="B239" s="8">
        <f>IF(OR('Average Weekday'!B239=0,'Average Weekday'!B239=""),"",'Average Weekday'!B239)</f>
        <v>8</v>
      </c>
      <c r="C239" s="9"/>
      <c r="D239" s="10"/>
      <c r="E239" s="10"/>
      <c r="F239" s="10">
        <v>0</v>
      </c>
      <c r="G239" s="10">
        <v>0</v>
      </c>
      <c r="H239" s="10">
        <v>0</v>
      </c>
      <c r="I239" s="11"/>
      <c r="J239" s="12" t="str">
        <f t="shared" si="12"/>
        <v/>
      </c>
      <c r="K239" s="13" t="str">
        <f t="shared" si="13"/>
        <v/>
      </c>
      <c r="L239" s="14" t="s">
        <v>275</v>
      </c>
      <c r="M239" s="2"/>
    </row>
    <row r="240" spans="1:13" x14ac:dyDescent="0.2">
      <c r="A240" s="7" t="s">
        <v>233</v>
      </c>
      <c r="B240" s="8" t="str">
        <f>IF(OR('Average Weekday'!B240=0,'Average Weekday'!B240=""),"",'Average Weekday'!B240)</f>
        <v/>
      </c>
      <c r="C240" s="9">
        <v>913</v>
      </c>
      <c r="D240" s="10">
        <v>968</v>
      </c>
      <c r="E240" s="10">
        <v>942</v>
      </c>
      <c r="F240" s="10">
        <v>968.45269999999994</v>
      </c>
      <c r="G240" s="10">
        <v>477</v>
      </c>
      <c r="H240" s="10">
        <v>642.11760000000004</v>
      </c>
      <c r="I240" s="11"/>
      <c r="J240" s="12">
        <f t="shared" si="12"/>
        <v>165.11760000000004</v>
      </c>
      <c r="K240" s="13">
        <f t="shared" si="13"/>
        <v>0.34615849056603781</v>
      </c>
      <c r="L240" s="14">
        <v>5</v>
      </c>
      <c r="M240" s="2"/>
    </row>
    <row r="241" spans="1:13" x14ac:dyDescent="0.2">
      <c r="A241" s="7" t="s">
        <v>234</v>
      </c>
      <c r="B241" s="8" t="str">
        <f>IF(OR('Average Weekday'!B241=0,'Average Weekday'!B241=""),"",'Average Weekday'!B241)</f>
        <v/>
      </c>
      <c r="C241" s="9">
        <v>128</v>
      </c>
      <c r="D241" s="10">
        <v>493</v>
      </c>
      <c r="E241" s="10">
        <v>583</v>
      </c>
      <c r="F241" s="10">
        <v>623.20499999999993</v>
      </c>
      <c r="G241" s="10">
        <v>320</v>
      </c>
      <c r="H241" s="10">
        <v>510.3725</v>
      </c>
      <c r="I241" s="11"/>
      <c r="J241" s="12">
        <f t="shared" si="12"/>
        <v>190.3725</v>
      </c>
      <c r="K241" s="13">
        <f t="shared" si="13"/>
        <v>0.59491406250000001</v>
      </c>
      <c r="L241" s="14">
        <v>6</v>
      </c>
      <c r="M241" s="2"/>
    </row>
    <row r="242" spans="1:13" x14ac:dyDescent="0.2">
      <c r="A242" s="7" t="s">
        <v>235</v>
      </c>
      <c r="B242" s="8">
        <f>IF(OR('Average Weekday'!B242=0,'Average Weekday'!B242=""),"",'Average Weekday'!B242)</f>
        <v>8</v>
      </c>
      <c r="C242" s="9"/>
      <c r="D242" s="10"/>
      <c r="E242" s="10"/>
      <c r="F242" s="10">
        <v>0</v>
      </c>
      <c r="G242" s="10">
        <v>0</v>
      </c>
      <c r="H242" s="10">
        <v>0</v>
      </c>
      <c r="I242" s="11"/>
      <c r="J242" s="12" t="str">
        <f t="shared" si="12"/>
        <v/>
      </c>
      <c r="K242" s="13" t="str">
        <f t="shared" si="13"/>
        <v/>
      </c>
      <c r="L242" s="14" t="s">
        <v>275</v>
      </c>
      <c r="M242" s="2"/>
    </row>
    <row r="243" spans="1:13" x14ac:dyDescent="0.2">
      <c r="A243" s="7" t="s">
        <v>236</v>
      </c>
      <c r="B243" s="8">
        <f>IF(OR('Average Weekday'!B243=0,'Average Weekday'!B243=""),"",'Average Weekday'!B243)</f>
        <v>8</v>
      </c>
      <c r="C243" s="9"/>
      <c r="D243" s="10"/>
      <c r="E243" s="10"/>
      <c r="F243" s="10">
        <v>0</v>
      </c>
      <c r="G243" s="10">
        <v>0</v>
      </c>
      <c r="H243" s="10">
        <v>0</v>
      </c>
      <c r="I243" s="11"/>
      <c r="J243" s="12" t="str">
        <f t="shared" si="12"/>
        <v/>
      </c>
      <c r="K243" s="13" t="str">
        <f t="shared" si="13"/>
        <v/>
      </c>
      <c r="L243" s="14" t="s">
        <v>275</v>
      </c>
      <c r="M243" s="2"/>
    </row>
    <row r="244" spans="1:13" x14ac:dyDescent="0.2">
      <c r="A244" s="7" t="s">
        <v>237</v>
      </c>
      <c r="B244" s="8" t="str">
        <f>IF(OR('Average Weekday'!B244=0,'Average Weekday'!B244=""),"",'Average Weekday'!B244)</f>
        <v/>
      </c>
      <c r="C244" s="9"/>
      <c r="D244" s="10"/>
      <c r="E244" s="10"/>
      <c r="F244" s="10">
        <v>0</v>
      </c>
      <c r="G244" s="10">
        <v>0</v>
      </c>
      <c r="H244" s="10">
        <v>0</v>
      </c>
      <c r="I244" s="11"/>
      <c r="J244" s="12" t="str">
        <f t="shared" si="12"/>
        <v/>
      </c>
      <c r="K244" s="13" t="str">
        <f t="shared" si="13"/>
        <v/>
      </c>
      <c r="L244" s="14" t="s">
        <v>275</v>
      </c>
      <c r="M244" s="2"/>
    </row>
    <row r="245" spans="1:13" x14ac:dyDescent="0.2">
      <c r="A245" s="7" t="s">
        <v>238</v>
      </c>
      <c r="B245" s="8" t="str">
        <f>IF(OR('Average Weekday'!B245=0,'Average Weekday'!B245=""),"",'Average Weekday'!B245)</f>
        <v/>
      </c>
      <c r="C245" s="9"/>
      <c r="D245" s="10"/>
      <c r="E245" s="10"/>
      <c r="F245" s="10">
        <v>0</v>
      </c>
      <c r="G245" s="10">
        <v>0</v>
      </c>
      <c r="H245" s="10">
        <v>0</v>
      </c>
      <c r="I245" s="11"/>
      <c r="J245" s="12" t="str">
        <f t="shared" si="12"/>
        <v/>
      </c>
      <c r="K245" s="13" t="str">
        <f t="shared" si="13"/>
        <v/>
      </c>
      <c r="L245" s="14" t="s">
        <v>275</v>
      </c>
      <c r="M245" s="2"/>
    </row>
    <row r="246" spans="1:13" x14ac:dyDescent="0.2">
      <c r="A246" s="7" t="s">
        <v>239</v>
      </c>
      <c r="B246" s="8" t="str">
        <f>IF(OR('Average Weekday'!B246=0,'Average Weekday'!B246=""),"",'Average Weekday'!B246)</f>
        <v/>
      </c>
      <c r="C246" s="9"/>
      <c r="D246" s="10"/>
      <c r="E246" s="10"/>
      <c r="F246" s="10">
        <v>0</v>
      </c>
      <c r="G246" s="10">
        <v>0</v>
      </c>
      <c r="H246" s="10">
        <v>0</v>
      </c>
      <c r="I246" s="11"/>
      <c r="J246" s="12" t="str">
        <f t="shared" si="12"/>
        <v/>
      </c>
      <c r="K246" s="13" t="str">
        <f t="shared" si="13"/>
        <v/>
      </c>
      <c r="L246" s="14" t="s">
        <v>275</v>
      </c>
      <c r="M246" s="2"/>
    </row>
    <row r="247" spans="1:13" x14ac:dyDescent="0.2">
      <c r="A247" s="7" t="s">
        <v>240</v>
      </c>
      <c r="B247" s="8" t="str">
        <f>IF(OR('Average Weekday'!B247=0,'Average Weekday'!B247=""),"",'Average Weekday'!B247)</f>
        <v/>
      </c>
      <c r="C247" s="9">
        <v>227</v>
      </c>
      <c r="D247" s="10">
        <v>227</v>
      </c>
      <c r="E247" s="10">
        <v>0</v>
      </c>
      <c r="F247" s="10">
        <v>0</v>
      </c>
      <c r="G247" s="10">
        <v>0</v>
      </c>
      <c r="H247" s="10">
        <v>73.607799999999997</v>
      </c>
      <c r="I247" s="11"/>
      <c r="J247" s="12"/>
      <c r="K247" s="13"/>
      <c r="L247" s="21">
        <v>7</v>
      </c>
    </row>
    <row r="248" spans="1:13" x14ac:dyDescent="0.2">
      <c r="A248" s="15" t="s">
        <v>241</v>
      </c>
      <c r="B248" s="8"/>
      <c r="C248" s="16">
        <f t="shared" ref="C248:F248" si="19">SUM(C202:C247)</f>
        <v>12375</v>
      </c>
      <c r="D248" s="17">
        <f t="shared" si="19"/>
        <v>13003</v>
      </c>
      <c r="E248" s="17">
        <f t="shared" si="19"/>
        <v>12576</v>
      </c>
      <c r="F248" s="17">
        <f t="shared" si="19"/>
        <v>13223.490999999998</v>
      </c>
      <c r="G248" s="17">
        <f>SUM(G202:G247)</f>
        <v>6337</v>
      </c>
      <c r="H248" s="17">
        <v>7967.0391000000009</v>
      </c>
      <c r="I248" s="18"/>
      <c r="J248" s="19">
        <f t="shared" si="12"/>
        <v>1630.0391000000009</v>
      </c>
      <c r="K248" s="20">
        <f t="shared" si="13"/>
        <v>0.25722567460943679</v>
      </c>
      <c r="L248" s="22"/>
    </row>
    <row r="249" spans="1:13" ht="3" customHeight="1" x14ac:dyDescent="0.2">
      <c r="A249" s="42"/>
      <c r="B249" s="43"/>
      <c r="C249" s="43"/>
      <c r="D249" s="43"/>
      <c r="E249" s="43"/>
      <c r="F249" s="43"/>
      <c r="G249" s="43"/>
      <c r="H249" s="43"/>
      <c r="I249" s="43"/>
      <c r="J249" s="43" t="str">
        <f t="shared" si="12"/>
        <v/>
      </c>
      <c r="K249" s="43" t="str">
        <f t="shared" si="13"/>
        <v/>
      </c>
      <c r="L249" s="44"/>
    </row>
    <row r="250" spans="1:13" x14ac:dyDescent="0.2">
      <c r="A250" s="24" t="s">
        <v>242</v>
      </c>
      <c r="B250" s="8"/>
      <c r="C250" s="9"/>
      <c r="D250" s="10"/>
      <c r="E250" s="10"/>
      <c r="F250" s="10"/>
      <c r="G250" s="10"/>
      <c r="H250" s="10"/>
      <c r="I250" s="11"/>
      <c r="J250" s="12" t="str">
        <f t="shared" si="12"/>
        <v/>
      </c>
      <c r="K250" s="13" t="str">
        <f t="shared" si="13"/>
        <v/>
      </c>
      <c r="L250" s="21"/>
    </row>
    <row r="251" spans="1:13" x14ac:dyDescent="0.2">
      <c r="A251" s="7" t="s">
        <v>55</v>
      </c>
      <c r="B251" s="8"/>
      <c r="C251" s="9">
        <f t="shared" ref="C251:H251" si="20">C57</f>
        <v>699845</v>
      </c>
      <c r="D251" s="10">
        <f t="shared" si="20"/>
        <v>670326</v>
      </c>
      <c r="E251" s="10">
        <f t="shared" si="20"/>
        <v>630862</v>
      </c>
      <c r="F251" s="10">
        <f t="shared" si="20"/>
        <v>620825.58800000011</v>
      </c>
      <c r="G251" s="10">
        <f t="shared" si="20"/>
        <v>387957</v>
      </c>
      <c r="H251" s="10">
        <v>360876.14549999993</v>
      </c>
      <c r="I251" s="11"/>
      <c r="J251" s="12">
        <f t="shared" si="12"/>
        <v>-27080.854500000074</v>
      </c>
      <c r="K251" s="13">
        <f t="shared" si="13"/>
        <v>-6.9803752735483768E-2</v>
      </c>
      <c r="L251" s="21"/>
    </row>
    <row r="252" spans="1:13" x14ac:dyDescent="0.2">
      <c r="A252" s="7" t="s">
        <v>93</v>
      </c>
      <c r="B252" s="8"/>
      <c r="C252" s="9">
        <f t="shared" ref="C252:H252" si="21">C96</f>
        <v>563127</v>
      </c>
      <c r="D252" s="10">
        <f t="shared" si="21"/>
        <v>534972</v>
      </c>
      <c r="E252" s="10">
        <f t="shared" si="21"/>
        <v>492876</v>
      </c>
      <c r="F252" s="10">
        <f t="shared" si="21"/>
        <v>465405.42530000006</v>
      </c>
      <c r="G252" s="10">
        <f t="shared" si="21"/>
        <v>318568</v>
      </c>
      <c r="H252" s="10">
        <v>270505.31770000001</v>
      </c>
      <c r="I252" s="11"/>
      <c r="J252" s="12">
        <f t="shared" si="12"/>
        <v>-48062.682299999986</v>
      </c>
      <c r="K252" s="13">
        <f t="shared" si="13"/>
        <v>-0.15087103004696009</v>
      </c>
      <c r="L252" s="21"/>
    </row>
    <row r="253" spans="1:13" x14ac:dyDescent="0.2">
      <c r="A253" s="7" t="s">
        <v>133</v>
      </c>
      <c r="B253" s="8"/>
      <c r="C253" s="9">
        <f t="shared" ref="C253:H253" si="22">C137</f>
        <v>433794</v>
      </c>
      <c r="D253" s="10">
        <f t="shared" si="22"/>
        <v>408442</v>
      </c>
      <c r="E253" s="10">
        <f t="shared" si="22"/>
        <v>404180</v>
      </c>
      <c r="F253" s="10">
        <f t="shared" si="22"/>
        <v>421616.46369999996</v>
      </c>
      <c r="G253" s="10">
        <f t="shared" si="22"/>
        <v>210291</v>
      </c>
      <c r="H253" s="10">
        <v>228560.04380000001</v>
      </c>
      <c r="I253" s="11"/>
      <c r="J253" s="12">
        <f t="shared" si="12"/>
        <v>18269.043800000014</v>
      </c>
      <c r="K253" s="13">
        <f t="shared" si="13"/>
        <v>8.6875062651278534E-2</v>
      </c>
      <c r="L253" s="21"/>
    </row>
    <row r="254" spans="1:13" x14ac:dyDescent="0.2">
      <c r="A254" s="7" t="s">
        <v>170</v>
      </c>
      <c r="B254" s="8"/>
      <c r="C254" s="9">
        <f t="shared" ref="C254:H254" si="23">C175</f>
        <v>371283</v>
      </c>
      <c r="D254" s="10">
        <f t="shared" si="23"/>
        <v>368996</v>
      </c>
      <c r="E254" s="10">
        <f t="shared" si="23"/>
        <v>355812</v>
      </c>
      <c r="F254" s="10">
        <f t="shared" si="23"/>
        <v>346891.86050000001</v>
      </c>
      <c r="G254" s="10">
        <f t="shared" si="23"/>
        <v>219352</v>
      </c>
      <c r="H254" s="10">
        <v>208178.2396</v>
      </c>
      <c r="I254" s="11"/>
      <c r="J254" s="12">
        <f t="shared" si="12"/>
        <v>-11173.760399999999</v>
      </c>
      <c r="K254" s="13">
        <f t="shared" si="13"/>
        <v>-5.0939861045260583E-2</v>
      </c>
      <c r="L254" s="21"/>
    </row>
    <row r="255" spans="1:13" s="4" customFormat="1" x14ac:dyDescent="0.2">
      <c r="A255" s="7" t="s">
        <v>194</v>
      </c>
      <c r="B255" s="8"/>
      <c r="C255" s="9">
        <f t="shared" ref="C255:H255" si="24">C200</f>
        <v>94887</v>
      </c>
      <c r="D255" s="10">
        <f t="shared" si="24"/>
        <v>93212</v>
      </c>
      <c r="E255" s="10">
        <f t="shared" si="24"/>
        <v>87593</v>
      </c>
      <c r="F255" s="10">
        <f t="shared" si="24"/>
        <v>88623.796399999992</v>
      </c>
      <c r="G255" s="10">
        <f t="shared" si="24"/>
        <v>61332</v>
      </c>
      <c r="H255" s="10">
        <v>52304.781899999987</v>
      </c>
      <c r="I255" s="11"/>
      <c r="J255" s="12">
        <f t="shared" si="12"/>
        <v>-9027.2181000000128</v>
      </c>
      <c r="K255" s="13">
        <f t="shared" si="13"/>
        <v>-0.14718610350225025</v>
      </c>
      <c r="L255" s="21"/>
    </row>
    <row r="256" spans="1:13" x14ac:dyDescent="0.2">
      <c r="A256" s="7" t="s">
        <v>243</v>
      </c>
      <c r="B256" s="8"/>
      <c r="C256" s="25">
        <v>3361</v>
      </c>
      <c r="D256" s="26">
        <v>3700</v>
      </c>
      <c r="E256" s="26">
        <v>6527</v>
      </c>
      <c r="F256" s="26"/>
      <c r="G256" s="26"/>
      <c r="H256" s="26"/>
      <c r="I256" s="27"/>
      <c r="J256" s="12"/>
      <c r="K256" s="13"/>
      <c r="L256" s="21"/>
    </row>
    <row r="257" spans="1:12" x14ac:dyDescent="0.2">
      <c r="A257" s="15" t="s">
        <v>244</v>
      </c>
      <c r="B257" s="8"/>
      <c r="C257" s="16">
        <f t="shared" ref="C257:H257" si="25">SUM(C251:C256)</f>
        <v>2166297</v>
      </c>
      <c r="D257" s="17">
        <f t="shared" si="25"/>
        <v>2079648</v>
      </c>
      <c r="E257" s="17">
        <f t="shared" si="25"/>
        <v>1977850</v>
      </c>
      <c r="F257" s="17">
        <f t="shared" si="25"/>
        <v>1943363.1339000002</v>
      </c>
      <c r="G257" s="17">
        <f t="shared" si="25"/>
        <v>1197500</v>
      </c>
      <c r="H257" s="17">
        <v>1120424.5285</v>
      </c>
      <c r="I257" s="18"/>
      <c r="J257" s="19">
        <f t="shared" si="12"/>
        <v>-77075.471499999985</v>
      </c>
      <c r="K257" s="20">
        <f t="shared" si="13"/>
        <v>-6.4363650521920654E-2</v>
      </c>
      <c r="L257" s="22"/>
    </row>
    <row r="258" spans="1:12" x14ac:dyDescent="0.2">
      <c r="A258" s="42"/>
      <c r="B258" s="43"/>
      <c r="C258" s="43"/>
      <c r="D258" s="43"/>
      <c r="E258" s="43"/>
      <c r="F258" s="43"/>
      <c r="G258" s="43"/>
      <c r="H258" s="43"/>
      <c r="I258" s="43"/>
      <c r="J258" s="43" t="str">
        <f t="shared" si="12"/>
        <v/>
      </c>
      <c r="K258" s="43" t="str">
        <f t="shared" si="13"/>
        <v/>
      </c>
      <c r="L258" s="44"/>
    </row>
    <row r="259" spans="1:12" x14ac:dyDescent="0.2">
      <c r="A259" s="7" t="s">
        <v>245</v>
      </c>
      <c r="B259" s="8"/>
      <c r="C259" s="9">
        <f t="shared" ref="C259:F259" si="26">SUM(C240:C241)</f>
        <v>1041</v>
      </c>
      <c r="D259" s="10">
        <f t="shared" si="26"/>
        <v>1461</v>
      </c>
      <c r="E259" s="10">
        <f t="shared" si="26"/>
        <v>1525</v>
      </c>
      <c r="F259" s="10">
        <f t="shared" si="26"/>
        <v>1591.6576999999997</v>
      </c>
      <c r="G259" s="10">
        <f>SUM(G240:G241)</f>
        <v>797</v>
      </c>
      <c r="H259" s="10">
        <v>1152.4901</v>
      </c>
      <c r="I259" s="11"/>
      <c r="J259" s="12">
        <f t="shared" si="12"/>
        <v>355.49009999999998</v>
      </c>
      <c r="K259" s="13">
        <f t="shared" si="13"/>
        <v>0.44603525721455456</v>
      </c>
      <c r="L259" s="21"/>
    </row>
    <row r="260" spans="1:12" x14ac:dyDescent="0.2">
      <c r="A260" s="7" t="s">
        <v>246</v>
      </c>
      <c r="B260" s="8"/>
      <c r="C260" s="9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1"/>
      <c r="J260" s="12" t="str">
        <f t="shared" si="12"/>
        <v/>
      </c>
      <c r="K260" s="13" t="str">
        <f t="shared" si="13"/>
        <v/>
      </c>
      <c r="L260" s="21"/>
    </row>
    <row r="261" spans="1:12" x14ac:dyDescent="0.2">
      <c r="A261" s="7" t="s">
        <v>247</v>
      </c>
      <c r="B261" s="8"/>
      <c r="C261" s="9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1"/>
      <c r="J261" s="12" t="str">
        <f t="shared" si="12"/>
        <v/>
      </c>
      <c r="K261" s="13" t="str">
        <f t="shared" si="13"/>
        <v/>
      </c>
      <c r="L261" s="21"/>
    </row>
    <row r="262" spans="1:12" s="4" customFormat="1" x14ac:dyDescent="0.2">
      <c r="A262" s="7" t="s">
        <v>248</v>
      </c>
      <c r="B262" s="8"/>
      <c r="C262" s="9">
        <f t="shared" ref="C262:F262" si="27">SUM(C202:C222,C223:C236)</f>
        <v>11107</v>
      </c>
      <c r="D262" s="10">
        <f t="shared" si="27"/>
        <v>11315</v>
      </c>
      <c r="E262" s="10">
        <f t="shared" si="27"/>
        <v>11051</v>
      </c>
      <c r="F262" s="10">
        <f t="shared" si="27"/>
        <v>11631.833299999998</v>
      </c>
      <c r="G262" s="10">
        <f>SUM(G202:G222,G223:G236)</f>
        <v>5540</v>
      </c>
      <c r="H262" s="10">
        <v>6814.549</v>
      </c>
      <c r="I262" s="11"/>
      <c r="J262" s="12">
        <f t="shared" ref="J262:J270" si="28">IF(AND(G262=0,G262=0),"",H262-G262)</f>
        <v>1274.549</v>
      </c>
      <c r="K262" s="13">
        <f t="shared" ref="K262:K270" si="29">IFERROR(J262/G262,"")</f>
        <v>0.23006299638989169</v>
      </c>
      <c r="L262" s="21"/>
    </row>
    <row r="263" spans="1:12" x14ac:dyDescent="0.2">
      <c r="A263" s="7" t="s">
        <v>249</v>
      </c>
      <c r="B263" s="8"/>
      <c r="C263" s="25">
        <v>280</v>
      </c>
      <c r="D263" s="26">
        <v>248</v>
      </c>
      <c r="E263" s="26">
        <v>257</v>
      </c>
      <c r="F263" s="26">
        <v>152.80680000000001</v>
      </c>
      <c r="G263" s="26"/>
      <c r="H263" s="26"/>
      <c r="I263" s="27"/>
      <c r="J263" s="12"/>
      <c r="K263" s="13"/>
      <c r="L263" s="21"/>
    </row>
    <row r="264" spans="1:12" x14ac:dyDescent="0.2">
      <c r="A264" s="15" t="s">
        <v>241</v>
      </c>
      <c r="B264" s="8"/>
      <c r="C264" s="16">
        <f t="shared" ref="C264:H264" si="30">SUM(C259:C263)</f>
        <v>12428</v>
      </c>
      <c r="D264" s="17">
        <f t="shared" si="30"/>
        <v>13024</v>
      </c>
      <c r="E264" s="17">
        <f t="shared" si="30"/>
        <v>12833</v>
      </c>
      <c r="F264" s="17">
        <f t="shared" si="30"/>
        <v>13376.297799999998</v>
      </c>
      <c r="G264" s="17">
        <f t="shared" si="30"/>
        <v>6337</v>
      </c>
      <c r="H264" s="17">
        <v>7967.0391</v>
      </c>
      <c r="I264" s="18"/>
      <c r="J264" s="19">
        <f t="shared" si="28"/>
        <v>1630.0391</v>
      </c>
      <c r="K264" s="20">
        <f t="shared" si="29"/>
        <v>0.25722567460943663</v>
      </c>
      <c r="L264" s="22"/>
    </row>
    <row r="265" spans="1:12" x14ac:dyDescent="0.2">
      <c r="A265" s="42"/>
      <c r="B265" s="43"/>
      <c r="C265" s="43"/>
      <c r="D265" s="43"/>
      <c r="E265" s="43"/>
      <c r="F265" s="43"/>
      <c r="G265" s="43"/>
      <c r="H265" s="43"/>
      <c r="I265" s="43"/>
      <c r="J265" s="43" t="str">
        <f t="shared" si="28"/>
        <v/>
      </c>
      <c r="K265" s="43" t="str">
        <f t="shared" si="29"/>
        <v/>
      </c>
      <c r="L265" s="44"/>
    </row>
    <row r="266" spans="1:12" x14ac:dyDescent="0.2">
      <c r="A266" s="7" t="s">
        <v>250</v>
      </c>
      <c r="B266" s="8"/>
      <c r="C266" s="9">
        <f t="shared" ref="C266:H266" si="31">SUM(C251,C259)</f>
        <v>700886</v>
      </c>
      <c r="D266" s="10">
        <f t="shared" si="31"/>
        <v>671787</v>
      </c>
      <c r="E266" s="10">
        <f t="shared" si="31"/>
        <v>632387</v>
      </c>
      <c r="F266" s="10">
        <f t="shared" si="31"/>
        <v>622417.24570000009</v>
      </c>
      <c r="G266" s="10">
        <f t="shared" si="31"/>
        <v>388754</v>
      </c>
      <c r="H266" s="10">
        <v>362028.63559999992</v>
      </c>
      <c r="I266" s="11"/>
      <c r="J266" s="12">
        <f t="shared" si="28"/>
        <v>-26725.364400000079</v>
      </c>
      <c r="K266" s="13">
        <f t="shared" si="29"/>
        <v>-6.8746210714230802E-2</v>
      </c>
      <c r="L266" s="21"/>
    </row>
    <row r="267" spans="1:12" x14ac:dyDescent="0.2">
      <c r="A267" s="7" t="s">
        <v>251</v>
      </c>
      <c r="B267" s="8"/>
      <c r="C267" s="9">
        <f t="shared" ref="C267:H267" si="32">C252</f>
        <v>563127</v>
      </c>
      <c r="D267" s="10">
        <f t="shared" si="32"/>
        <v>534972</v>
      </c>
      <c r="E267" s="10">
        <f t="shared" si="32"/>
        <v>492876</v>
      </c>
      <c r="F267" s="10">
        <f t="shared" si="32"/>
        <v>465405.42530000006</v>
      </c>
      <c r="G267" s="10">
        <f t="shared" si="32"/>
        <v>318568</v>
      </c>
      <c r="H267" s="10">
        <v>270505.31770000001</v>
      </c>
      <c r="I267" s="11"/>
      <c r="J267" s="12">
        <f t="shared" si="28"/>
        <v>-48062.682299999986</v>
      </c>
      <c r="K267" s="13">
        <f t="shared" si="29"/>
        <v>-0.15087103004696009</v>
      </c>
      <c r="L267" s="21"/>
    </row>
    <row r="268" spans="1:12" x14ac:dyDescent="0.2">
      <c r="A268" s="7" t="s">
        <v>252</v>
      </c>
      <c r="B268" s="8"/>
      <c r="C268" s="9">
        <f t="shared" ref="C268:H271" si="33">C253+C260</f>
        <v>433794</v>
      </c>
      <c r="D268" s="10">
        <f t="shared" si="33"/>
        <v>408442</v>
      </c>
      <c r="E268" s="10">
        <f t="shared" si="33"/>
        <v>404180</v>
      </c>
      <c r="F268" s="10">
        <f t="shared" si="33"/>
        <v>421616.46369999996</v>
      </c>
      <c r="G268" s="10">
        <f t="shared" si="33"/>
        <v>210291</v>
      </c>
      <c r="H268" s="10">
        <v>228560.04380000001</v>
      </c>
      <c r="I268" s="11"/>
      <c r="J268" s="12">
        <f t="shared" si="28"/>
        <v>18269.043800000014</v>
      </c>
      <c r="K268" s="13">
        <f t="shared" si="29"/>
        <v>8.6875062651278534E-2</v>
      </c>
      <c r="L268" s="21"/>
    </row>
    <row r="269" spans="1:12" x14ac:dyDescent="0.2">
      <c r="A269" s="7" t="s">
        <v>253</v>
      </c>
      <c r="B269" s="8"/>
      <c r="C269" s="9">
        <f t="shared" si="33"/>
        <v>371283</v>
      </c>
      <c r="D269" s="10">
        <f t="shared" si="33"/>
        <v>368996</v>
      </c>
      <c r="E269" s="10">
        <f t="shared" si="33"/>
        <v>355812</v>
      </c>
      <c r="F269" s="10">
        <f t="shared" si="33"/>
        <v>346891.86050000001</v>
      </c>
      <c r="G269" s="10">
        <f t="shared" si="33"/>
        <v>219352</v>
      </c>
      <c r="H269" s="10">
        <v>208178.2396</v>
      </c>
      <c r="I269" s="11"/>
      <c r="J269" s="12">
        <f t="shared" si="28"/>
        <v>-11173.760399999999</v>
      </c>
      <c r="K269" s="13">
        <f t="shared" si="29"/>
        <v>-5.0939861045260583E-2</v>
      </c>
      <c r="L269" s="21"/>
    </row>
    <row r="270" spans="1:12" s="4" customFormat="1" x14ac:dyDescent="0.2">
      <c r="A270" s="7" t="s">
        <v>254</v>
      </c>
      <c r="B270" s="8"/>
      <c r="C270" s="9">
        <f t="shared" si="33"/>
        <v>105994</v>
      </c>
      <c r="D270" s="10">
        <f t="shared" si="33"/>
        <v>104527</v>
      </c>
      <c r="E270" s="10">
        <f t="shared" si="33"/>
        <v>98644</v>
      </c>
      <c r="F270" s="10">
        <f t="shared" si="33"/>
        <v>100255.62969999999</v>
      </c>
      <c r="G270" s="10">
        <f t="shared" si="33"/>
        <v>66872</v>
      </c>
      <c r="H270" s="10">
        <v>59119.330899999986</v>
      </c>
      <c r="I270" s="11"/>
      <c r="J270" s="12">
        <f t="shared" si="28"/>
        <v>-7752.6691000000137</v>
      </c>
      <c r="K270" s="13">
        <f t="shared" si="29"/>
        <v>-0.11593296297404017</v>
      </c>
      <c r="L270" s="21"/>
    </row>
    <row r="271" spans="1:12" x14ac:dyDescent="0.2">
      <c r="A271" s="7" t="s">
        <v>255</v>
      </c>
      <c r="B271" s="8"/>
      <c r="C271" s="9">
        <f t="shared" si="33"/>
        <v>3641</v>
      </c>
      <c r="D271" s="10">
        <f t="shared" si="33"/>
        <v>3948</v>
      </c>
      <c r="E271" s="10">
        <f t="shared" si="33"/>
        <v>6784</v>
      </c>
      <c r="F271" s="10">
        <f>F256+F263</f>
        <v>152.80680000000001</v>
      </c>
      <c r="G271" s="10">
        <f>G256+G263</f>
        <v>0</v>
      </c>
      <c r="H271" s="10"/>
      <c r="I271" s="11"/>
      <c r="J271" s="12"/>
      <c r="K271" s="13"/>
      <c r="L271" s="21"/>
    </row>
    <row r="272" spans="1:12" x14ac:dyDescent="0.2">
      <c r="A272" s="33" t="s">
        <v>256</v>
      </c>
      <c r="B272" s="28"/>
      <c r="C272" s="34">
        <f t="shared" ref="C272:H272" si="34">SUM(C266:C271)</f>
        <v>2178725</v>
      </c>
      <c r="D272" s="35">
        <f t="shared" si="34"/>
        <v>2092672</v>
      </c>
      <c r="E272" s="35">
        <f t="shared" si="34"/>
        <v>1990683</v>
      </c>
      <c r="F272" s="35">
        <f t="shared" si="34"/>
        <v>1956739.4316999998</v>
      </c>
      <c r="G272" s="35">
        <f t="shared" si="34"/>
        <v>1203837</v>
      </c>
      <c r="H272" s="35">
        <v>1128391.5676</v>
      </c>
      <c r="I272" s="36"/>
      <c r="J272" s="37">
        <f>IF(AND(G272=0,G272=0),"",H272-G272)</f>
        <v>-75445.432400000049</v>
      </c>
      <c r="K272" s="38">
        <f>IFERROR(J272/G272,"")</f>
        <v>-6.2670803771606998E-2</v>
      </c>
      <c r="L272" s="39"/>
    </row>
    <row r="273" spans="1:15" x14ac:dyDescent="0.2">
      <c r="A273" s="45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7"/>
      <c r="O273" t="s">
        <v>258</v>
      </c>
    </row>
    <row r="274" spans="1:15" x14ac:dyDescent="0.2">
      <c r="A274" s="48" t="str">
        <f>'Average Weekday'!A274</f>
        <v>* NYCT Bus Routes that were changed between 2016 and 2021; see "Notes" for details.</v>
      </c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50"/>
    </row>
  </sheetData>
  <mergeCells count="13">
    <mergeCell ref="A1:L1"/>
    <mergeCell ref="J2:K2"/>
    <mergeCell ref="A3:L3"/>
    <mergeCell ref="A58:L58"/>
    <mergeCell ref="A97:L97"/>
    <mergeCell ref="A265:L265"/>
    <mergeCell ref="A273:L273"/>
    <mergeCell ref="A274:L274"/>
    <mergeCell ref="A138:L138"/>
    <mergeCell ref="A176:L176"/>
    <mergeCell ref="A201:L201"/>
    <mergeCell ref="A249:L249"/>
    <mergeCell ref="A258:L258"/>
  </mergeCells>
  <printOptions horizontalCentered="1"/>
  <pageMargins left="0.25" right="0.25" top="0.5" bottom="0.75" header="0.25" footer="0.25"/>
  <pageSetup scale="85" orientation="portrait" r:id="rId1"/>
  <headerFooter alignWithMargins="0">
    <oddFooter>&amp;CPage B-&amp;P</oddFooter>
  </headerFooter>
  <rowBreaks count="6" manualBreakCount="6">
    <brk id="57" max="16383" man="1"/>
    <brk id="96" max="16383" man="1"/>
    <brk id="137" max="16383" man="1"/>
    <brk id="175" max="16383" man="1"/>
    <brk id="200" max="16383" man="1"/>
    <brk id="2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940B-6836-4F1E-899C-60CCA3DC4345}">
  <dimension ref="A1:Q274"/>
  <sheetViews>
    <sheetView zoomScaleNormal="100" workbookViewId="0">
      <pane xSplit="2" ySplit="2" topLeftCell="C3" activePane="bottomRight" state="frozen"/>
      <selection activeCell="H262" sqref="H262"/>
      <selection pane="topRight" activeCell="H262" sqref="H262"/>
      <selection pane="bottomLeft" activeCell="H262" sqref="H262"/>
      <selection pane="bottomRight" activeCell="L149" sqref="L149"/>
    </sheetView>
  </sheetViews>
  <sheetFormatPr defaultRowHeight="12.75" x14ac:dyDescent="0.2"/>
  <cols>
    <col min="1" max="1" width="13.85546875" style="2" bestFit="1" customWidth="1"/>
    <col min="2" max="2" width="2.7109375" style="3" bestFit="1" customWidth="1"/>
    <col min="3" max="8" width="9.5703125" style="2" bestFit="1" customWidth="1"/>
    <col min="9" max="9" width="2.7109375" style="2" hidden="1" customWidth="1"/>
    <col min="10" max="10" width="10.140625" style="2" bestFit="1" customWidth="1"/>
    <col min="11" max="11" width="6.28515625" style="2" bestFit="1" customWidth="1"/>
    <col min="12" max="12" width="8.7109375" bestFit="1" customWidth="1"/>
  </cols>
  <sheetData>
    <row r="1" spans="1:13" ht="15" x14ac:dyDescent="0.25">
      <c r="A1" s="51" t="s">
        <v>259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3" s="1" customFormat="1" ht="13.5" thickBot="1" x14ac:dyDescent="0.25">
      <c r="A2" s="29" t="s">
        <v>1</v>
      </c>
      <c r="B2" s="32" t="s">
        <v>267</v>
      </c>
      <c r="C2" s="30">
        <v>2016</v>
      </c>
      <c r="D2" s="30">
        <v>2017</v>
      </c>
      <c r="E2" s="30">
        <v>2018</v>
      </c>
      <c r="F2" s="30">
        <v>2019</v>
      </c>
      <c r="G2" s="30">
        <v>2020</v>
      </c>
      <c r="H2" s="30">
        <v>2021</v>
      </c>
      <c r="I2" s="30"/>
      <c r="J2" s="52" t="s">
        <v>272</v>
      </c>
      <c r="K2" s="53"/>
      <c r="L2" s="31" t="s">
        <v>273</v>
      </c>
    </row>
    <row r="3" spans="1:13" ht="3.75" customHeight="1" x14ac:dyDescent="0.2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 spans="1:13" x14ac:dyDescent="0.2">
      <c r="A4" s="7" t="s">
        <v>2</v>
      </c>
      <c r="B4" s="8" t="str">
        <f>IF(OR('Average Weekday'!B4=0,'Average Weekday'!B4=""),"",'Average Weekday'!B4)</f>
        <v/>
      </c>
      <c r="C4" s="10">
        <v>6231122</v>
      </c>
      <c r="D4" s="10">
        <v>5977077</v>
      </c>
      <c r="E4" s="10">
        <v>5745130</v>
      </c>
      <c r="F4" s="10">
        <v>5960829.7278000005</v>
      </c>
      <c r="G4" s="10">
        <v>3331141.3344999999</v>
      </c>
      <c r="H4" s="10">
        <v>3157222.0610000002</v>
      </c>
      <c r="I4" s="11"/>
      <c r="J4" s="12">
        <f>IF(AND(G4=0,G4=0),"",H4-G4)</f>
        <v>-173919.27349999966</v>
      </c>
      <c r="K4" s="13">
        <f>IFERROR(J4/G4,"")</f>
        <v>-5.2210115403615774E-2</v>
      </c>
      <c r="L4" s="14">
        <v>24</v>
      </c>
      <c r="M4" s="2"/>
    </row>
    <row r="5" spans="1:13" x14ac:dyDescent="0.2">
      <c r="A5" s="7" t="s">
        <v>3</v>
      </c>
      <c r="B5" s="8" t="str">
        <f>IF(OR('Average Weekday'!B5=0,'Average Weekday'!B5=""),"",'Average Weekday'!B5)</f>
        <v/>
      </c>
      <c r="C5" s="10">
        <v>733823</v>
      </c>
      <c r="D5" s="10">
        <v>661571</v>
      </c>
      <c r="E5" s="10">
        <v>632570</v>
      </c>
      <c r="F5" s="10">
        <v>663188.33889999997</v>
      </c>
      <c r="G5" s="10">
        <v>305667.4976</v>
      </c>
      <c r="H5" s="10">
        <v>339644.72090000001</v>
      </c>
      <c r="I5" s="11"/>
      <c r="J5" s="12">
        <f t="shared" ref="J5:J68" si="0">IF(AND(G5=0,G5=0),"",H5-G5)</f>
        <v>33977.223300000012</v>
      </c>
      <c r="K5" s="13">
        <f t="shared" ref="K5:K68" si="1">IFERROR(J5/G5,"")</f>
        <v>0.11115746216649765</v>
      </c>
      <c r="L5" s="14">
        <v>159</v>
      </c>
      <c r="M5" s="2"/>
    </row>
    <row r="6" spans="1:13" x14ac:dyDescent="0.2">
      <c r="A6" s="7" t="s">
        <v>4</v>
      </c>
      <c r="B6" s="8" t="str">
        <f>IF(OR('Average Weekday'!B6=0,'Average Weekday'!B6=""),"",'Average Weekday'!B6)</f>
        <v/>
      </c>
      <c r="C6" s="10">
        <v>3919536</v>
      </c>
      <c r="D6" s="10">
        <v>3820476</v>
      </c>
      <c r="E6" s="10">
        <v>3765813</v>
      </c>
      <c r="F6" s="10">
        <v>3882779.4769000001</v>
      </c>
      <c r="G6" s="10">
        <v>2392652.4536000001</v>
      </c>
      <c r="H6" s="10">
        <v>2384189.4630999998</v>
      </c>
      <c r="I6" s="11"/>
      <c r="J6" s="12">
        <f t="shared" si="0"/>
        <v>-8462.9905000003055</v>
      </c>
      <c r="K6" s="13">
        <f t="shared" si="1"/>
        <v>-3.5370747169179693E-3</v>
      </c>
      <c r="L6" s="14">
        <v>36</v>
      </c>
      <c r="M6" s="2"/>
    </row>
    <row r="7" spans="1:13" x14ac:dyDescent="0.2">
      <c r="A7" s="7" t="s">
        <v>5</v>
      </c>
      <c r="B7" s="8" t="str">
        <f>IF(OR('Average Weekday'!B7=0,'Average Weekday'!B7=""),"",'Average Weekday'!B7)</f>
        <v/>
      </c>
      <c r="C7" s="10">
        <v>1919457</v>
      </c>
      <c r="D7" s="10">
        <v>1920058</v>
      </c>
      <c r="E7" s="10">
        <v>1918670</v>
      </c>
      <c r="F7" s="10">
        <v>1881825.5677</v>
      </c>
      <c r="G7" s="10">
        <v>682261.5673</v>
      </c>
      <c r="H7" s="10">
        <v>1027381.8041</v>
      </c>
      <c r="I7" s="11"/>
      <c r="J7" s="12">
        <f t="shared" si="0"/>
        <v>345120.23679999996</v>
      </c>
      <c r="K7" s="13">
        <f t="shared" si="1"/>
        <v>0.5058473953996675</v>
      </c>
      <c r="L7" s="14">
        <v>113</v>
      </c>
      <c r="M7" s="2"/>
    </row>
    <row r="8" spans="1:13" x14ac:dyDescent="0.2">
      <c r="A8" s="7" t="s">
        <v>6</v>
      </c>
      <c r="B8" s="8" t="str">
        <f>IF(OR('Average Weekday'!B8=0,'Average Weekday'!B8=""),"",'Average Weekday'!B8)</f>
        <v/>
      </c>
      <c r="C8" s="10">
        <v>13151722</v>
      </c>
      <c r="D8" s="10">
        <v>12685880</v>
      </c>
      <c r="E8" s="10">
        <v>11407268</v>
      </c>
      <c r="F8" s="10">
        <v>10826224.1829</v>
      </c>
      <c r="G8" s="10">
        <v>6837429.0648999996</v>
      </c>
      <c r="H8" s="10">
        <v>6100428.2005000003</v>
      </c>
      <c r="I8" s="11"/>
      <c r="J8" s="12">
        <f t="shared" si="0"/>
        <v>-737000.86439999938</v>
      </c>
      <c r="K8" s="13">
        <f t="shared" si="1"/>
        <v>-0.10778917885721105</v>
      </c>
      <c r="L8" s="14">
        <v>4</v>
      </c>
      <c r="M8" s="2"/>
    </row>
    <row r="9" spans="1:13" x14ac:dyDescent="0.2">
      <c r="A9" s="7" t="s">
        <v>7</v>
      </c>
      <c r="B9" s="8" t="str">
        <f>IF(OR('Average Weekday'!B9=0,'Average Weekday'!B9=""),"",'Average Weekday'!B9)</f>
        <v/>
      </c>
      <c r="C9" s="10">
        <v>1812623</v>
      </c>
      <c r="D9" s="10">
        <v>1728692</v>
      </c>
      <c r="E9" s="10">
        <v>1509218</v>
      </c>
      <c r="F9" s="10">
        <v>1469707.7398000001</v>
      </c>
      <c r="G9" s="10">
        <v>947991.56949999998</v>
      </c>
      <c r="H9" s="10">
        <v>890388.16280000005</v>
      </c>
      <c r="I9" s="11"/>
      <c r="J9" s="12">
        <f t="shared" si="0"/>
        <v>-57603.406699999934</v>
      </c>
      <c r="K9" s="13">
        <f t="shared" si="1"/>
        <v>-6.0763627603124939E-2</v>
      </c>
      <c r="L9" s="14">
        <v>127</v>
      </c>
      <c r="M9" s="2"/>
    </row>
    <row r="10" spans="1:13" x14ac:dyDescent="0.2">
      <c r="A10" s="7" t="s">
        <v>8</v>
      </c>
      <c r="B10" s="8" t="str">
        <f>IF(OR('Average Weekday'!B10=0,'Average Weekday'!B10=""),"",'Average Weekday'!B10)</f>
        <v/>
      </c>
      <c r="C10" s="10">
        <v>6217741</v>
      </c>
      <c r="D10" s="10">
        <v>5997980</v>
      </c>
      <c r="E10" s="10">
        <v>5841353</v>
      </c>
      <c r="F10" s="10">
        <v>5723559.9793999996</v>
      </c>
      <c r="G10" s="10">
        <v>2179042.7916999999</v>
      </c>
      <c r="H10" s="10">
        <v>3328658.0965999998</v>
      </c>
      <c r="I10" s="11"/>
      <c r="J10" s="12">
        <f t="shared" si="0"/>
        <v>1149615.3048999999</v>
      </c>
      <c r="K10" s="13">
        <f t="shared" si="1"/>
        <v>0.52757812250355907</v>
      </c>
      <c r="L10" s="14">
        <v>19</v>
      </c>
      <c r="M10" s="2"/>
    </row>
    <row r="11" spans="1:13" x14ac:dyDescent="0.2">
      <c r="A11" s="7" t="s">
        <v>9</v>
      </c>
      <c r="B11" s="8" t="str">
        <f>IF(OR('Average Weekday'!B11=0,'Average Weekday'!B11=""),"",'Average Weekday'!B11)</f>
        <v/>
      </c>
      <c r="C11" s="10">
        <v>4617891</v>
      </c>
      <c r="D11" s="10">
        <v>4628029</v>
      </c>
      <c r="E11" s="10">
        <v>4625342</v>
      </c>
      <c r="F11" s="10">
        <v>4455343.6481999997</v>
      </c>
      <c r="G11" s="10">
        <v>1588654.09</v>
      </c>
      <c r="H11" s="10">
        <v>2482682.6956000002</v>
      </c>
      <c r="I11" s="11"/>
      <c r="J11" s="12">
        <f t="shared" si="0"/>
        <v>894028.60560000013</v>
      </c>
      <c r="K11" s="13">
        <f t="shared" si="1"/>
        <v>0.56275850811550809</v>
      </c>
      <c r="L11" s="14">
        <v>35</v>
      </c>
      <c r="M11" s="2"/>
    </row>
    <row r="12" spans="1:13" x14ac:dyDescent="0.2">
      <c r="A12" s="7" t="s">
        <v>10</v>
      </c>
      <c r="B12" s="8" t="str">
        <f>IF(OR('Average Weekday'!B12=0,'Average Weekday'!B12=""),"",'Average Weekday'!B12)</f>
        <v/>
      </c>
      <c r="C12" s="10">
        <v>3426159</v>
      </c>
      <c r="D12" s="10">
        <v>3194736</v>
      </c>
      <c r="E12" s="10">
        <v>3165474</v>
      </c>
      <c r="F12" s="10">
        <v>3186138.5296999998</v>
      </c>
      <c r="G12" s="10">
        <v>1273811.8770000001</v>
      </c>
      <c r="H12" s="10">
        <v>1959943.5423000001</v>
      </c>
      <c r="I12" s="11"/>
      <c r="J12" s="12">
        <f t="shared" si="0"/>
        <v>686131.66529999999</v>
      </c>
      <c r="K12" s="13">
        <f t="shared" si="1"/>
        <v>0.53864442441527016</v>
      </c>
      <c r="L12" s="14">
        <v>54</v>
      </c>
      <c r="M12" s="2"/>
    </row>
    <row r="13" spans="1:13" x14ac:dyDescent="0.2">
      <c r="A13" s="7" t="s">
        <v>11</v>
      </c>
      <c r="B13" s="8" t="str">
        <f>IF(OR('Average Weekday'!B13=0,'Average Weekday'!B13=""),"",'Average Weekday'!B13)</f>
        <v/>
      </c>
      <c r="C13" s="10">
        <v>4892896</v>
      </c>
      <c r="D13" s="10">
        <v>4310508</v>
      </c>
      <c r="E13" s="10">
        <v>3813830</v>
      </c>
      <c r="F13" s="10">
        <v>3610464.6154</v>
      </c>
      <c r="G13" s="10">
        <v>2554057.8769</v>
      </c>
      <c r="H13" s="10">
        <v>2222484.9687000001</v>
      </c>
      <c r="I13" s="11"/>
      <c r="J13" s="12">
        <f t="shared" si="0"/>
        <v>-331572.90819999995</v>
      </c>
      <c r="K13" s="13">
        <f t="shared" si="1"/>
        <v>-0.12982200254696191</v>
      </c>
      <c r="L13" s="14">
        <v>43</v>
      </c>
      <c r="M13" s="2"/>
    </row>
    <row r="14" spans="1:13" x14ac:dyDescent="0.2">
      <c r="A14" s="7" t="s">
        <v>12</v>
      </c>
      <c r="B14" s="8" t="str">
        <f>IF(OR('Average Weekday'!B14=0,'Average Weekday'!B14=""),"",'Average Weekday'!B14)</f>
        <v/>
      </c>
      <c r="C14" s="10">
        <v>1948419</v>
      </c>
      <c r="D14" s="10">
        <v>1915728</v>
      </c>
      <c r="E14" s="10">
        <v>1877022</v>
      </c>
      <c r="F14" s="10">
        <v>1919545.5134999999</v>
      </c>
      <c r="G14" s="10">
        <v>1350264.9709999999</v>
      </c>
      <c r="H14" s="10">
        <v>1236300.8330000001</v>
      </c>
      <c r="I14" s="11"/>
      <c r="J14" s="12">
        <f t="shared" si="0"/>
        <v>-113964.1379999998</v>
      </c>
      <c r="K14" s="13">
        <f t="shared" si="1"/>
        <v>-8.4401314147695389E-2</v>
      </c>
      <c r="L14" s="14">
        <v>101</v>
      </c>
      <c r="M14" s="2"/>
    </row>
    <row r="15" spans="1:13" x14ac:dyDescent="0.2">
      <c r="A15" s="7" t="s">
        <v>13</v>
      </c>
      <c r="B15" s="8" t="str">
        <f>IF(OR('Average Weekday'!B15=0,'Average Weekday'!B15=""),"",'Average Weekday'!B15)</f>
        <v/>
      </c>
      <c r="C15" s="10">
        <v>2286539</v>
      </c>
      <c r="D15" s="10">
        <v>2066703</v>
      </c>
      <c r="E15" s="10">
        <v>1852710</v>
      </c>
      <c r="F15" s="10">
        <v>1717437.7304</v>
      </c>
      <c r="G15" s="10">
        <v>1161037.1218000001</v>
      </c>
      <c r="H15" s="10">
        <v>982425.11410000001</v>
      </c>
      <c r="I15" s="11"/>
      <c r="J15" s="12">
        <f t="shared" si="0"/>
        <v>-178612.00770000007</v>
      </c>
      <c r="K15" s="13">
        <f t="shared" si="1"/>
        <v>-0.15383832639484521</v>
      </c>
      <c r="L15" s="14">
        <v>117</v>
      </c>
      <c r="M15" s="2"/>
    </row>
    <row r="16" spans="1:13" x14ac:dyDescent="0.2">
      <c r="A16" s="7" t="s">
        <v>14</v>
      </c>
      <c r="B16" s="8" t="str">
        <f>IF(OR('Average Weekday'!B16=0,'Average Weekday'!B16=""),"",'Average Weekday'!B16)</f>
        <v/>
      </c>
      <c r="C16" s="10">
        <v>7295474</v>
      </c>
      <c r="D16" s="10">
        <v>6494369</v>
      </c>
      <c r="E16" s="10">
        <v>5895042</v>
      </c>
      <c r="F16" s="10">
        <v>5428599.3799000001</v>
      </c>
      <c r="G16" s="10">
        <v>3835118.2982999999</v>
      </c>
      <c r="H16" s="10">
        <v>3297403.0891</v>
      </c>
      <c r="I16" s="11"/>
      <c r="J16" s="12">
        <f t="shared" si="0"/>
        <v>-537715.20919999992</v>
      </c>
      <c r="K16" s="13">
        <f t="shared" si="1"/>
        <v>-0.14020824584168731</v>
      </c>
      <c r="L16" s="14">
        <v>20</v>
      </c>
      <c r="M16" s="2"/>
    </row>
    <row r="17" spans="1:13" x14ac:dyDescent="0.2">
      <c r="A17" s="7" t="s">
        <v>15</v>
      </c>
      <c r="B17" s="8" t="str">
        <f>IF(OR('Average Weekday'!B17=0,'Average Weekday'!B17=""),"",'Average Weekday'!B17)</f>
        <v/>
      </c>
      <c r="C17" s="10">
        <v>2039345</v>
      </c>
      <c r="D17" s="10">
        <v>2040268</v>
      </c>
      <c r="E17" s="10">
        <v>1883862</v>
      </c>
      <c r="F17" s="10">
        <v>1881787.2781</v>
      </c>
      <c r="G17" s="10">
        <v>670960.50919999997</v>
      </c>
      <c r="H17" s="10">
        <v>964634.42579999997</v>
      </c>
      <c r="I17" s="11"/>
      <c r="J17" s="12">
        <f t="shared" si="0"/>
        <v>293673.9166</v>
      </c>
      <c r="K17" s="13">
        <f t="shared" si="1"/>
        <v>0.43769180536445201</v>
      </c>
      <c r="L17" s="14">
        <v>120</v>
      </c>
      <c r="M17" s="2"/>
    </row>
    <row r="18" spans="1:13" x14ac:dyDescent="0.2">
      <c r="A18" s="7" t="s">
        <v>16</v>
      </c>
      <c r="B18" s="8" t="str">
        <f>IF(OR('Average Weekday'!B18=0,'Average Weekday'!B18=""),"",'Average Weekday'!B18)</f>
        <v/>
      </c>
      <c r="C18" s="10">
        <v>3482998</v>
      </c>
      <c r="D18" s="10">
        <v>3183167</v>
      </c>
      <c r="E18" s="10">
        <v>2894461</v>
      </c>
      <c r="F18" s="10">
        <v>3000185.6379999998</v>
      </c>
      <c r="G18" s="10">
        <v>1995109.0771000001</v>
      </c>
      <c r="H18" s="10">
        <v>1756018.9064</v>
      </c>
      <c r="I18" s="11"/>
      <c r="J18" s="12">
        <f t="shared" si="0"/>
        <v>-239090.17070000013</v>
      </c>
      <c r="K18" s="13">
        <f t="shared" si="1"/>
        <v>-0.11983814491362585</v>
      </c>
      <c r="L18" s="14">
        <v>67</v>
      </c>
      <c r="M18" s="2"/>
    </row>
    <row r="19" spans="1:13" x14ac:dyDescent="0.2">
      <c r="A19" s="7" t="s">
        <v>17</v>
      </c>
      <c r="B19" s="8" t="str">
        <f>IF(OR('Average Weekday'!B19=0,'Average Weekday'!B19=""),"",'Average Weekday'!B19)</f>
        <v/>
      </c>
      <c r="C19" s="10">
        <v>2184077</v>
      </c>
      <c r="D19" s="10">
        <v>2072869</v>
      </c>
      <c r="E19" s="10">
        <v>1930616</v>
      </c>
      <c r="F19" s="10">
        <v>1845773.2605999999</v>
      </c>
      <c r="G19" s="10">
        <v>1246681.8409</v>
      </c>
      <c r="H19" s="10">
        <v>1102111.2929</v>
      </c>
      <c r="I19" s="11"/>
      <c r="J19" s="12">
        <f t="shared" si="0"/>
        <v>-144570.54799999995</v>
      </c>
      <c r="K19" s="13">
        <f t="shared" si="1"/>
        <v>-0.11596426871480868</v>
      </c>
      <c r="L19" s="14">
        <v>108</v>
      </c>
      <c r="M19" s="2"/>
    </row>
    <row r="20" spans="1:13" x14ac:dyDescent="0.2">
      <c r="A20" s="7" t="s">
        <v>18</v>
      </c>
      <c r="B20" s="8" t="str">
        <f>IF(OR('Average Weekday'!B20=0,'Average Weekday'!B20=""),"",'Average Weekday'!B20)</f>
        <v/>
      </c>
      <c r="C20" s="10">
        <v>753841</v>
      </c>
      <c r="D20" s="10">
        <v>729957</v>
      </c>
      <c r="E20" s="10">
        <v>780514</v>
      </c>
      <c r="F20" s="10">
        <v>815376.79379999998</v>
      </c>
      <c r="G20" s="10">
        <v>549886.05169999995</v>
      </c>
      <c r="H20" s="10">
        <v>471707.75410000002</v>
      </c>
      <c r="I20" s="11"/>
      <c r="J20" s="12">
        <f t="shared" si="0"/>
        <v>-78178.297599999933</v>
      </c>
      <c r="K20" s="13">
        <f t="shared" si="1"/>
        <v>-0.14217181424825717</v>
      </c>
      <c r="L20" s="14">
        <v>155</v>
      </c>
      <c r="M20" s="2"/>
    </row>
    <row r="21" spans="1:13" x14ac:dyDescent="0.2">
      <c r="A21" s="7" t="s">
        <v>19</v>
      </c>
      <c r="B21" s="8" t="str">
        <f>IF(OR('Average Weekday'!B21=0,'Average Weekday'!B21=""),"",'Average Weekday'!B21)</f>
        <v/>
      </c>
      <c r="C21" s="10">
        <v>3201520</v>
      </c>
      <c r="D21" s="10">
        <v>2850871</v>
      </c>
      <c r="E21" s="10">
        <v>2536122</v>
      </c>
      <c r="F21" s="10">
        <v>2462286.3783</v>
      </c>
      <c r="G21" s="10">
        <v>1713330.2512000001</v>
      </c>
      <c r="H21" s="10">
        <v>1449862.3166</v>
      </c>
      <c r="I21" s="11"/>
      <c r="J21" s="12">
        <f t="shared" si="0"/>
        <v>-263467.93460000004</v>
      </c>
      <c r="K21" s="13">
        <f t="shared" si="1"/>
        <v>-0.15377533573312538</v>
      </c>
      <c r="L21" s="14">
        <v>89</v>
      </c>
      <c r="M21" s="2"/>
    </row>
    <row r="22" spans="1:13" x14ac:dyDescent="0.2">
      <c r="A22" s="7" t="s">
        <v>20</v>
      </c>
      <c r="B22" s="8" t="str">
        <f>IF(OR('Average Weekday'!B22=0,'Average Weekday'!B22=""),"",'Average Weekday'!B22)</f>
        <v/>
      </c>
      <c r="C22" s="9">
        <v>3138875</v>
      </c>
      <c r="D22" s="10">
        <v>2920409</v>
      </c>
      <c r="E22" s="10">
        <v>2683430</v>
      </c>
      <c r="F22" s="10">
        <v>2639105.0847999998</v>
      </c>
      <c r="G22" s="10">
        <v>1713858.0145</v>
      </c>
      <c r="H22" s="10">
        <v>1516157.8186000001</v>
      </c>
      <c r="I22" s="11"/>
      <c r="J22" s="12">
        <f t="shared" si="0"/>
        <v>-197700.19589999993</v>
      </c>
      <c r="K22" s="13">
        <f t="shared" si="1"/>
        <v>-0.1153538940958752</v>
      </c>
      <c r="L22" s="14">
        <v>81</v>
      </c>
      <c r="M22" s="2"/>
    </row>
    <row r="23" spans="1:13" x14ac:dyDescent="0.2">
      <c r="A23" s="7" t="s">
        <v>21</v>
      </c>
      <c r="B23" s="8" t="str">
        <f>IF(OR('Average Weekday'!B23=0,'Average Weekday'!B23=""),"",'Average Weekday'!B23)</f>
        <v/>
      </c>
      <c r="C23" s="9">
        <v>800063</v>
      </c>
      <c r="D23" s="10">
        <v>792743</v>
      </c>
      <c r="E23" s="10">
        <v>763023</v>
      </c>
      <c r="F23" s="10">
        <v>778809.46160000004</v>
      </c>
      <c r="G23" s="10">
        <v>379803.1459</v>
      </c>
      <c r="H23" s="10">
        <v>403306.15519999998</v>
      </c>
      <c r="I23" s="11"/>
      <c r="J23" s="12">
        <f t="shared" si="0"/>
        <v>23503.009299999976</v>
      </c>
      <c r="K23" s="13">
        <f t="shared" si="1"/>
        <v>6.1882081688149536E-2</v>
      </c>
      <c r="L23" s="14">
        <v>158</v>
      </c>
      <c r="M23" s="2"/>
    </row>
    <row r="24" spans="1:13" x14ac:dyDescent="0.2">
      <c r="A24" s="7" t="s">
        <v>22</v>
      </c>
      <c r="B24" s="8" t="str">
        <f>IF(OR('Average Weekday'!B24=0,'Average Weekday'!B24=""),"",'Average Weekday'!B24)</f>
        <v/>
      </c>
      <c r="C24" s="9">
        <v>249020</v>
      </c>
      <c r="D24" s="10">
        <v>264834</v>
      </c>
      <c r="E24" s="10">
        <v>263192</v>
      </c>
      <c r="F24" s="10">
        <v>300502.99160000001</v>
      </c>
      <c r="G24" s="10">
        <v>151213.27780000001</v>
      </c>
      <c r="H24" s="10">
        <v>142900.69699999999</v>
      </c>
      <c r="I24" s="11"/>
      <c r="J24" s="12">
        <f t="shared" si="0"/>
        <v>-8312.5808000000252</v>
      </c>
      <c r="K24" s="13">
        <f t="shared" si="1"/>
        <v>-5.4972558765603481E-2</v>
      </c>
      <c r="L24" s="14">
        <v>176</v>
      </c>
      <c r="M24" s="2"/>
    </row>
    <row r="25" spans="1:13" x14ac:dyDescent="0.2">
      <c r="A25" s="7" t="s">
        <v>23</v>
      </c>
      <c r="B25" s="8" t="str">
        <f>IF(OR('Average Weekday'!B25=0,'Average Weekday'!B25=""),"",'Average Weekday'!B25)</f>
        <v/>
      </c>
      <c r="C25" s="9">
        <v>10549385</v>
      </c>
      <c r="D25" s="10">
        <v>9894228</v>
      </c>
      <c r="E25" s="10">
        <v>9032220</v>
      </c>
      <c r="F25" s="10">
        <v>8159657.7573999995</v>
      </c>
      <c r="G25" s="10">
        <v>5965164.9245999996</v>
      </c>
      <c r="H25" s="10">
        <v>4849698.9484999999</v>
      </c>
      <c r="I25" s="11"/>
      <c r="J25" s="12">
        <f t="shared" si="0"/>
        <v>-1115465.9760999996</v>
      </c>
      <c r="K25" s="13">
        <f t="shared" si="1"/>
        <v>-0.18699666986572017</v>
      </c>
      <c r="L25" s="14">
        <v>9</v>
      </c>
      <c r="M25" s="2"/>
    </row>
    <row r="26" spans="1:13" x14ac:dyDescent="0.2">
      <c r="A26" s="7" t="s">
        <v>24</v>
      </c>
      <c r="B26" s="8" t="str">
        <f>IF(OR('Average Weekday'!B26=0,'Average Weekday'!B26=""),"",'Average Weekday'!B26)</f>
        <v/>
      </c>
      <c r="C26" s="9">
        <v>4205014</v>
      </c>
      <c r="D26" s="10">
        <v>3953330</v>
      </c>
      <c r="E26" s="10">
        <v>3704261</v>
      </c>
      <c r="F26" s="10">
        <v>3562531.3014000002</v>
      </c>
      <c r="G26" s="10">
        <v>2329010.8489000001</v>
      </c>
      <c r="H26" s="10">
        <v>2215363.3646</v>
      </c>
      <c r="I26" s="11"/>
      <c r="J26" s="12">
        <f t="shared" si="0"/>
        <v>-113647.48430000013</v>
      </c>
      <c r="K26" s="13">
        <f t="shared" si="1"/>
        <v>-4.8796459816267589E-2</v>
      </c>
      <c r="L26" s="14">
        <v>45</v>
      </c>
      <c r="M26" s="2"/>
    </row>
    <row r="27" spans="1:13" x14ac:dyDescent="0.2">
      <c r="A27" s="7" t="s">
        <v>25</v>
      </c>
      <c r="B27" s="8" t="str">
        <f>IF(OR('Average Weekday'!B27=0,'Average Weekday'!B27=""),"",'Average Weekday'!B27)</f>
        <v/>
      </c>
      <c r="C27" s="9">
        <v>723190</v>
      </c>
      <c r="D27" s="10">
        <v>797584</v>
      </c>
      <c r="E27" s="10">
        <v>721696</v>
      </c>
      <c r="F27" s="10">
        <v>689457.2317</v>
      </c>
      <c r="G27" s="10">
        <v>269746.02840000001</v>
      </c>
      <c r="H27" s="10">
        <v>407611.0931</v>
      </c>
      <c r="I27" s="11"/>
      <c r="J27" s="12">
        <f t="shared" si="0"/>
        <v>137865.06469999999</v>
      </c>
      <c r="K27" s="13">
        <f t="shared" si="1"/>
        <v>0.5110921021441811</v>
      </c>
      <c r="L27" s="14">
        <v>157</v>
      </c>
      <c r="M27" s="2"/>
    </row>
    <row r="28" spans="1:13" x14ac:dyDescent="0.2">
      <c r="A28" s="7" t="s">
        <v>26</v>
      </c>
      <c r="B28" s="8" t="str">
        <f>IF(OR('Average Weekday'!B28=0,'Average Weekday'!B28=""),"",'Average Weekday'!B28)</f>
        <v/>
      </c>
      <c r="C28" s="9">
        <v>6012807</v>
      </c>
      <c r="D28" s="10">
        <v>5951980</v>
      </c>
      <c r="E28" s="10">
        <v>5700899</v>
      </c>
      <c r="F28" s="10">
        <v>5275502.2867000001</v>
      </c>
      <c r="G28" s="10">
        <v>1905138.0830999999</v>
      </c>
      <c r="H28" s="10">
        <v>2833661.0753000001</v>
      </c>
      <c r="I28" s="11"/>
      <c r="J28" s="12">
        <f t="shared" si="0"/>
        <v>928522.99220000021</v>
      </c>
      <c r="K28" s="13">
        <f t="shared" si="1"/>
        <v>0.48737831679325178</v>
      </c>
      <c r="L28" s="14">
        <v>27</v>
      </c>
      <c r="M28" s="2"/>
    </row>
    <row r="29" spans="1:13" x14ac:dyDescent="0.2">
      <c r="A29" s="7" t="s">
        <v>27</v>
      </c>
      <c r="B29" s="8" t="str">
        <f>IF(OR('Average Weekday'!B29=0,'Average Weekday'!B29=""),"",'Average Weekday'!B29)</f>
        <v/>
      </c>
      <c r="C29" s="9">
        <v>82769</v>
      </c>
      <c r="D29" s="10">
        <v>77084</v>
      </c>
      <c r="E29" s="10">
        <v>73841</v>
      </c>
      <c r="F29" s="10">
        <v>73802.999200000006</v>
      </c>
      <c r="G29" s="10">
        <v>103514.09940000001</v>
      </c>
      <c r="H29" s="10">
        <v>52899.815199999997</v>
      </c>
      <c r="I29" s="11"/>
      <c r="J29" s="12">
        <f t="shared" si="0"/>
        <v>-50614.284200000009</v>
      </c>
      <c r="K29" s="13">
        <f t="shared" si="1"/>
        <v>-0.48896029133592606</v>
      </c>
      <c r="L29" s="14">
        <v>187</v>
      </c>
      <c r="M29" s="2"/>
    </row>
    <row r="30" spans="1:13" x14ac:dyDescent="0.2">
      <c r="A30" s="7" t="s">
        <v>28</v>
      </c>
      <c r="B30" s="8" t="str">
        <f>IF(OR('Average Weekday'!B30=0,'Average Weekday'!B30=""),"",'Average Weekday'!B30)</f>
        <v/>
      </c>
      <c r="C30" s="9">
        <v>8873704</v>
      </c>
      <c r="D30" s="10">
        <v>8113663</v>
      </c>
      <c r="E30" s="10">
        <v>7509840</v>
      </c>
      <c r="F30" s="10">
        <v>7398022.7286999999</v>
      </c>
      <c r="G30" s="10">
        <v>5321958.9688999997</v>
      </c>
      <c r="H30" s="10">
        <v>4525720.2319</v>
      </c>
      <c r="I30" s="11"/>
      <c r="J30" s="12">
        <f t="shared" si="0"/>
        <v>-796238.73699999973</v>
      </c>
      <c r="K30" s="13">
        <f t="shared" si="1"/>
        <v>-0.14961384363408103</v>
      </c>
      <c r="L30" s="14">
        <v>10</v>
      </c>
      <c r="M30" s="2"/>
    </row>
    <row r="31" spans="1:13" x14ac:dyDescent="0.2">
      <c r="A31" s="7" t="s">
        <v>29</v>
      </c>
      <c r="B31" s="8" t="str">
        <f>IF(OR('Average Weekday'!B31=0,'Average Weekday'!B31=""),"",'Average Weekday'!B31)</f>
        <v/>
      </c>
      <c r="C31" s="9">
        <v>1276193</v>
      </c>
      <c r="D31" s="10">
        <v>1183572</v>
      </c>
      <c r="E31" s="10">
        <v>1076953</v>
      </c>
      <c r="F31" s="10">
        <v>905968.13899999997</v>
      </c>
      <c r="G31" s="10">
        <v>571097.51100000006</v>
      </c>
      <c r="H31" s="10">
        <v>499559.57059999998</v>
      </c>
      <c r="I31" s="11"/>
      <c r="J31" s="12">
        <f t="shared" si="0"/>
        <v>-71537.94040000008</v>
      </c>
      <c r="K31" s="13">
        <f t="shared" si="1"/>
        <v>-0.12526396810018678</v>
      </c>
      <c r="L31" s="14">
        <v>152</v>
      </c>
      <c r="M31" s="2"/>
    </row>
    <row r="32" spans="1:13" x14ac:dyDescent="0.2">
      <c r="A32" s="7" t="s">
        <v>30</v>
      </c>
      <c r="B32" s="8" t="str">
        <f>IF(OR('Average Weekday'!B32=0,'Average Weekday'!B32=""),"",'Average Weekday'!B32)</f>
        <v/>
      </c>
      <c r="C32" s="9">
        <v>3322487</v>
      </c>
      <c r="D32" s="10">
        <v>3099517</v>
      </c>
      <c r="E32" s="10">
        <v>2952509</v>
      </c>
      <c r="F32" s="10">
        <v>2910220.1997000002</v>
      </c>
      <c r="G32" s="10">
        <v>1043603.8763</v>
      </c>
      <c r="H32" s="10">
        <v>1542170.3155</v>
      </c>
      <c r="I32" s="11"/>
      <c r="J32" s="12">
        <f t="shared" si="0"/>
        <v>498566.43920000002</v>
      </c>
      <c r="K32" s="13">
        <f t="shared" si="1"/>
        <v>0.47773532709328442</v>
      </c>
      <c r="L32" s="14">
        <v>78</v>
      </c>
      <c r="M32" s="2"/>
    </row>
    <row r="33" spans="1:13" x14ac:dyDescent="0.2">
      <c r="A33" s="7" t="s">
        <v>31</v>
      </c>
      <c r="B33" s="8" t="str">
        <f>IF(OR('Average Weekday'!B33=0,'Average Weekday'!B33=""),"",'Average Weekday'!B33)</f>
        <v/>
      </c>
      <c r="C33" s="9">
        <v>11955645</v>
      </c>
      <c r="D33" s="10">
        <v>11137237</v>
      </c>
      <c r="E33" s="10">
        <v>10359872</v>
      </c>
      <c r="F33" s="10">
        <v>10079995.3796</v>
      </c>
      <c r="G33" s="10">
        <v>6689126.8780000005</v>
      </c>
      <c r="H33" s="10">
        <v>5782111.7023999998</v>
      </c>
      <c r="I33" s="11"/>
      <c r="J33" s="12">
        <f t="shared" si="0"/>
        <v>-907015.17560000066</v>
      </c>
      <c r="K33" s="13">
        <f t="shared" si="1"/>
        <v>-0.1355954509673154</v>
      </c>
      <c r="L33" s="14">
        <v>6</v>
      </c>
      <c r="M33" s="2"/>
    </row>
    <row r="34" spans="1:13" x14ac:dyDescent="0.2">
      <c r="A34" s="7" t="s">
        <v>32</v>
      </c>
      <c r="B34" s="8" t="str">
        <f>IF(OR('Average Weekday'!B34=0,'Average Weekday'!B34=""),"",'Average Weekday'!B34)</f>
        <v/>
      </c>
      <c r="C34" s="9">
        <v>1911481</v>
      </c>
      <c r="D34" s="10">
        <v>1739625</v>
      </c>
      <c r="E34" s="10">
        <v>1562808</v>
      </c>
      <c r="F34" s="10">
        <v>1515750.0416000001</v>
      </c>
      <c r="G34" s="10">
        <v>1062897.1325999999</v>
      </c>
      <c r="H34" s="10">
        <v>877450.58970000001</v>
      </c>
      <c r="I34" s="11"/>
      <c r="J34" s="12">
        <f t="shared" si="0"/>
        <v>-185446.54289999988</v>
      </c>
      <c r="K34" s="13">
        <f t="shared" si="1"/>
        <v>-0.17447270974037804</v>
      </c>
      <c r="L34" s="14">
        <v>128</v>
      </c>
      <c r="M34" s="2"/>
    </row>
    <row r="35" spans="1:13" x14ac:dyDescent="0.2">
      <c r="A35" s="7" t="s">
        <v>33</v>
      </c>
      <c r="B35" s="8">
        <f>IF(OR('Average Weekday'!B35=0,'Average Weekday'!B35=""),"",'Average Weekday'!B35)</f>
        <v>1</v>
      </c>
      <c r="C35" s="9">
        <v>14076206</v>
      </c>
      <c r="D35" s="10">
        <v>13483536</v>
      </c>
      <c r="E35" s="10">
        <v>12438729</v>
      </c>
      <c r="F35" s="10">
        <v>11916793.286599999</v>
      </c>
      <c r="G35" s="10">
        <v>7539419.2999</v>
      </c>
      <c r="H35" s="10">
        <v>6278619.5999999996</v>
      </c>
      <c r="I35" s="11"/>
      <c r="J35" s="12">
        <f t="shared" si="0"/>
        <v>-1260799.6999000004</v>
      </c>
      <c r="K35" s="13">
        <f t="shared" si="1"/>
        <v>-0.16722769350641145</v>
      </c>
      <c r="L35" s="14">
        <v>3</v>
      </c>
      <c r="M35" s="2"/>
    </row>
    <row r="36" spans="1:13" x14ac:dyDescent="0.2">
      <c r="A36" s="7" t="s">
        <v>34</v>
      </c>
      <c r="B36" s="8" t="str">
        <f>IF(OR('Average Weekday'!B36=0,'Average Weekday'!B36=""),"",'Average Weekday'!B36)</f>
        <v/>
      </c>
      <c r="C36" s="9">
        <v>3355809</v>
      </c>
      <c r="D36" s="10">
        <v>3038000</v>
      </c>
      <c r="E36" s="10">
        <v>2941136</v>
      </c>
      <c r="F36" s="10">
        <v>2867331.8267999999</v>
      </c>
      <c r="G36" s="10">
        <v>1890678.0107</v>
      </c>
      <c r="H36" s="10">
        <v>1734958.5774000001</v>
      </c>
      <c r="I36" s="11"/>
      <c r="J36" s="12">
        <f t="shared" si="0"/>
        <v>-155719.43329999992</v>
      </c>
      <c r="K36" s="13">
        <f t="shared" si="1"/>
        <v>-8.2361688462408641E-2</v>
      </c>
      <c r="L36" s="14">
        <v>68</v>
      </c>
      <c r="M36" s="2"/>
    </row>
    <row r="37" spans="1:13" x14ac:dyDescent="0.2">
      <c r="A37" s="7" t="s">
        <v>35</v>
      </c>
      <c r="B37" s="8" t="str">
        <f>IF(OR('Average Weekday'!B37=0,'Average Weekday'!B37=""),"",'Average Weekday'!B37)</f>
        <v/>
      </c>
      <c r="C37" s="9">
        <v>1218214</v>
      </c>
      <c r="D37" s="10">
        <v>1177264</v>
      </c>
      <c r="E37" s="10">
        <v>1121161</v>
      </c>
      <c r="F37" s="10">
        <v>1084810.6971</v>
      </c>
      <c r="G37" s="10">
        <v>670485.67169999995</v>
      </c>
      <c r="H37" s="10">
        <v>577322.55050000001</v>
      </c>
      <c r="I37" s="11"/>
      <c r="J37" s="12">
        <f t="shared" si="0"/>
        <v>-93163.121199999936</v>
      </c>
      <c r="K37" s="13">
        <f t="shared" si="1"/>
        <v>-0.13894871304824027</v>
      </c>
      <c r="L37" s="14">
        <v>144</v>
      </c>
      <c r="M37" s="2"/>
    </row>
    <row r="38" spans="1:13" x14ac:dyDescent="0.2">
      <c r="A38" s="7" t="s">
        <v>36</v>
      </c>
      <c r="B38" s="8" t="str">
        <f>IF(OR('Average Weekday'!B38=0,'Average Weekday'!B38=""),"",'Average Weekday'!B38)</f>
        <v/>
      </c>
      <c r="C38" s="9">
        <v>3820896</v>
      </c>
      <c r="D38" s="10">
        <v>3573281</v>
      </c>
      <c r="E38" s="10">
        <v>3326248</v>
      </c>
      <c r="F38" s="10">
        <v>3280412.4635000001</v>
      </c>
      <c r="G38" s="10">
        <v>2357873.5625999998</v>
      </c>
      <c r="H38" s="10">
        <v>1914095.1191</v>
      </c>
      <c r="I38" s="11"/>
      <c r="J38" s="12">
        <f t="shared" si="0"/>
        <v>-443778.44349999982</v>
      </c>
      <c r="K38" s="13">
        <f t="shared" si="1"/>
        <v>-0.18821129789955762</v>
      </c>
      <c r="L38" s="14">
        <v>55</v>
      </c>
      <c r="M38" s="2"/>
    </row>
    <row r="39" spans="1:13" x14ac:dyDescent="0.2">
      <c r="A39" s="7" t="s">
        <v>37</v>
      </c>
      <c r="B39" s="8" t="str">
        <f>IF(OR('Average Weekday'!B39=0,'Average Weekday'!B39=""),"",'Average Weekday'!B39)</f>
        <v/>
      </c>
      <c r="C39" s="9">
        <v>3922470</v>
      </c>
      <c r="D39" s="10">
        <v>3579984</v>
      </c>
      <c r="E39" s="10">
        <v>3179719</v>
      </c>
      <c r="F39" s="10">
        <v>2987638.7182</v>
      </c>
      <c r="G39" s="10">
        <v>1923713.3592999999</v>
      </c>
      <c r="H39" s="10">
        <v>1811944.9176</v>
      </c>
      <c r="I39" s="11"/>
      <c r="J39" s="12">
        <f t="shared" si="0"/>
        <v>-111768.44169999985</v>
      </c>
      <c r="K39" s="13">
        <f t="shared" si="1"/>
        <v>-5.8100361553173448E-2</v>
      </c>
      <c r="L39" s="14">
        <v>64</v>
      </c>
      <c r="M39" s="2"/>
    </row>
    <row r="40" spans="1:13" x14ac:dyDescent="0.2">
      <c r="A40" s="7" t="s">
        <v>38</v>
      </c>
      <c r="B40" s="8" t="str">
        <f>IF(OR('Average Weekday'!B40=0,'Average Weekday'!B40=""),"",'Average Weekday'!B40)</f>
        <v/>
      </c>
      <c r="C40" s="9">
        <v>3238517</v>
      </c>
      <c r="D40" s="10">
        <v>2968079</v>
      </c>
      <c r="E40" s="10">
        <v>2830465</v>
      </c>
      <c r="F40" s="10">
        <v>2658270.7448999998</v>
      </c>
      <c r="G40" s="10">
        <v>1697894.6412</v>
      </c>
      <c r="H40" s="10">
        <v>1507130.9143999999</v>
      </c>
      <c r="I40" s="11"/>
      <c r="J40" s="12">
        <f t="shared" si="0"/>
        <v>-190763.72680000006</v>
      </c>
      <c r="K40" s="13">
        <f t="shared" si="1"/>
        <v>-0.11235310022839601</v>
      </c>
      <c r="L40" s="14">
        <v>83</v>
      </c>
      <c r="M40" s="2"/>
    </row>
    <row r="41" spans="1:13" x14ac:dyDescent="0.2">
      <c r="A41" s="7" t="s">
        <v>39</v>
      </c>
      <c r="B41" s="8" t="str">
        <f>IF(OR('Average Weekday'!B41=0,'Average Weekday'!B41=""),"",'Average Weekday'!B41)</f>
        <v/>
      </c>
      <c r="C41" s="9">
        <v>2293279</v>
      </c>
      <c r="D41" s="10">
        <v>2232469</v>
      </c>
      <c r="E41" s="10">
        <v>2170438</v>
      </c>
      <c r="F41" s="10">
        <v>2181338.0224000001</v>
      </c>
      <c r="G41" s="10">
        <v>1442379.3537999999</v>
      </c>
      <c r="H41" s="10">
        <v>1387376.6417</v>
      </c>
      <c r="I41" s="11"/>
      <c r="J41" s="12">
        <f t="shared" si="0"/>
        <v>-55002.712099999888</v>
      </c>
      <c r="K41" s="13">
        <f t="shared" si="1"/>
        <v>-3.8133319057218396E-2</v>
      </c>
      <c r="L41" s="14">
        <v>92</v>
      </c>
      <c r="M41" s="2"/>
    </row>
    <row r="42" spans="1:13" x14ac:dyDescent="0.2">
      <c r="A42" s="7" t="s">
        <v>40</v>
      </c>
      <c r="B42" s="8" t="str">
        <f>IF(OR('Average Weekday'!B42=0,'Average Weekday'!B42=""),"",'Average Weekday'!B42)</f>
        <v/>
      </c>
      <c r="C42" s="9">
        <v>3125722</v>
      </c>
      <c r="D42" s="10">
        <v>2953622</v>
      </c>
      <c r="E42" s="10">
        <v>2628625</v>
      </c>
      <c r="F42" s="10">
        <v>2572393.0924999998</v>
      </c>
      <c r="G42" s="10">
        <v>1727346.9831000001</v>
      </c>
      <c r="H42" s="10">
        <v>1412407.7649999999</v>
      </c>
      <c r="I42" s="11"/>
      <c r="J42" s="12">
        <f t="shared" si="0"/>
        <v>-314939.21810000017</v>
      </c>
      <c r="K42" s="13">
        <f t="shared" si="1"/>
        <v>-0.18232539332357617</v>
      </c>
      <c r="L42" s="14">
        <v>91</v>
      </c>
      <c r="M42" s="2"/>
    </row>
    <row r="43" spans="1:13" x14ac:dyDescent="0.2">
      <c r="A43" s="7" t="s">
        <v>41</v>
      </c>
      <c r="B43" s="8" t="str">
        <f>IF(OR('Average Weekday'!B43=0,'Average Weekday'!B43=""),"",'Average Weekday'!B43)</f>
        <v/>
      </c>
      <c r="C43" s="9">
        <v>3166260</v>
      </c>
      <c r="D43" s="10">
        <v>2968941</v>
      </c>
      <c r="E43" s="10">
        <v>2821677</v>
      </c>
      <c r="F43" s="10">
        <v>2691497.7894000001</v>
      </c>
      <c r="G43" s="10">
        <v>992073.44259999995</v>
      </c>
      <c r="H43" s="10">
        <v>1603394.5512000001</v>
      </c>
      <c r="I43" s="11"/>
      <c r="J43" s="12">
        <f t="shared" si="0"/>
        <v>611321.10860000015</v>
      </c>
      <c r="K43" s="13">
        <f t="shared" si="1"/>
        <v>0.61620549684090509</v>
      </c>
      <c r="L43" s="14">
        <v>72</v>
      </c>
      <c r="M43" s="2"/>
    </row>
    <row r="44" spans="1:13" x14ac:dyDescent="0.2">
      <c r="A44" s="7" t="s">
        <v>42</v>
      </c>
      <c r="B44" s="8" t="str">
        <f>IF(OR('Average Weekday'!B44=0,'Average Weekday'!B44=""),"",'Average Weekday'!B44)</f>
        <v/>
      </c>
      <c r="C44" s="9">
        <v>2544178</v>
      </c>
      <c r="D44" s="10">
        <v>2381003</v>
      </c>
      <c r="E44" s="10">
        <v>2236742</v>
      </c>
      <c r="F44" s="10">
        <v>2206548.9687999999</v>
      </c>
      <c r="G44" s="10">
        <v>1328266.4908</v>
      </c>
      <c r="H44" s="10">
        <v>1226088.0517</v>
      </c>
      <c r="I44" s="11"/>
      <c r="J44" s="12">
        <f t="shared" si="0"/>
        <v>-102178.43910000008</v>
      </c>
      <c r="K44" s="13">
        <f t="shared" si="1"/>
        <v>-7.6926158875286504E-2</v>
      </c>
      <c r="L44" s="14">
        <v>103</v>
      </c>
      <c r="M44" s="2"/>
    </row>
    <row r="45" spans="1:13" x14ac:dyDescent="0.2">
      <c r="A45" s="7" t="s">
        <v>43</v>
      </c>
      <c r="B45" s="8" t="str">
        <f>IF(OR('Average Weekday'!B45=0,'Average Weekday'!B45=""),"",'Average Weekday'!B45)</f>
        <v/>
      </c>
      <c r="C45" s="9">
        <v>3958153</v>
      </c>
      <c r="D45" s="10">
        <v>4132750</v>
      </c>
      <c r="E45" s="10">
        <v>3848405</v>
      </c>
      <c r="F45" s="10">
        <v>3807497.3903999999</v>
      </c>
      <c r="G45" s="10">
        <v>1401833.2141</v>
      </c>
      <c r="H45" s="10">
        <v>2090272.3478000001</v>
      </c>
      <c r="I45" s="11"/>
      <c r="J45" s="12">
        <f t="shared" si="0"/>
        <v>688439.13370000012</v>
      </c>
      <c r="K45" s="13">
        <f t="shared" si="1"/>
        <v>0.49109917412107357</v>
      </c>
      <c r="L45" s="14">
        <v>50</v>
      </c>
      <c r="M45" s="2"/>
    </row>
    <row r="46" spans="1:13" x14ac:dyDescent="0.2">
      <c r="A46" s="7" t="s">
        <v>44</v>
      </c>
      <c r="B46" s="8" t="str">
        <f>IF(OR('Average Weekday'!B46=0,'Average Weekday'!B46=""),"",'Average Weekday'!B46)</f>
        <v/>
      </c>
      <c r="C46" s="9">
        <v>1867052</v>
      </c>
      <c r="D46" s="10">
        <v>1728174</v>
      </c>
      <c r="E46" s="10">
        <v>1786555</v>
      </c>
      <c r="F46" s="10">
        <v>1781319.0676</v>
      </c>
      <c r="G46" s="10">
        <v>1120719.5512999999</v>
      </c>
      <c r="H46" s="10">
        <v>1003481.5087</v>
      </c>
      <c r="I46" s="11"/>
      <c r="J46" s="12">
        <f t="shared" si="0"/>
        <v>-117238.04259999993</v>
      </c>
      <c r="K46" s="13">
        <f t="shared" si="1"/>
        <v>-0.10460961661997191</v>
      </c>
      <c r="L46" s="14">
        <v>116</v>
      </c>
      <c r="M46" s="2"/>
    </row>
    <row r="47" spans="1:13" x14ac:dyDescent="0.2">
      <c r="A47" s="7" t="s">
        <v>45</v>
      </c>
      <c r="B47" s="8" t="str">
        <f>IF(OR('Average Weekday'!B47=0,'Average Weekday'!B47=""),"",'Average Weekday'!B47)</f>
        <v/>
      </c>
      <c r="C47" s="9">
        <v>1067798</v>
      </c>
      <c r="D47" s="10">
        <v>995554</v>
      </c>
      <c r="E47" s="10">
        <v>897457</v>
      </c>
      <c r="F47" s="10">
        <v>1056493.06</v>
      </c>
      <c r="G47" s="10">
        <v>698956.76540000003</v>
      </c>
      <c r="H47" s="10">
        <v>620433.50630000001</v>
      </c>
      <c r="I47" s="11"/>
      <c r="J47" s="12">
        <f t="shared" si="0"/>
        <v>-78523.259100000025</v>
      </c>
      <c r="K47" s="13">
        <f t="shared" si="1"/>
        <v>-0.11234351391543168</v>
      </c>
      <c r="L47" s="14">
        <v>140</v>
      </c>
      <c r="M47" s="2"/>
    </row>
    <row r="48" spans="1:13" x14ac:dyDescent="0.2">
      <c r="A48" s="7" t="s">
        <v>46</v>
      </c>
      <c r="B48" s="8" t="str">
        <f>IF(OR('Average Weekday'!B48=0,'Average Weekday'!B48=""),"",'Average Weekday'!B48)</f>
        <v/>
      </c>
      <c r="C48" s="9">
        <v>1310768</v>
      </c>
      <c r="D48" s="10">
        <v>1310269</v>
      </c>
      <c r="E48" s="10">
        <v>1286879</v>
      </c>
      <c r="F48" s="10">
        <v>1332464.2520999999</v>
      </c>
      <c r="G48" s="10">
        <v>442772.6544</v>
      </c>
      <c r="H48" s="10">
        <v>624274.19149999996</v>
      </c>
      <c r="I48" s="11"/>
      <c r="J48" s="12">
        <f t="shared" si="0"/>
        <v>181501.53709999996</v>
      </c>
      <c r="K48" s="13">
        <f t="shared" si="1"/>
        <v>0.40992038531817687</v>
      </c>
      <c r="L48" s="14">
        <v>139</v>
      </c>
      <c r="M48" s="2"/>
    </row>
    <row r="49" spans="1:13" x14ac:dyDescent="0.2">
      <c r="A49" s="7" t="s">
        <v>47</v>
      </c>
      <c r="B49" s="8" t="str">
        <f>IF(OR('Average Weekday'!B49=0,'Average Weekday'!B49=""),"",'Average Weekday'!B49)</f>
        <v/>
      </c>
      <c r="C49" s="9">
        <v>4674233</v>
      </c>
      <c r="D49" s="10">
        <v>4455505</v>
      </c>
      <c r="E49" s="10">
        <v>4153203</v>
      </c>
      <c r="F49" s="10">
        <v>4030559.4863999998</v>
      </c>
      <c r="G49" s="10">
        <v>1578701.6895000001</v>
      </c>
      <c r="H49" s="10">
        <v>2534857.6274000001</v>
      </c>
      <c r="I49" s="11"/>
      <c r="J49" s="12">
        <f t="shared" si="0"/>
        <v>956155.93790000002</v>
      </c>
      <c r="K49" s="13">
        <f t="shared" si="1"/>
        <v>0.60565966595172882</v>
      </c>
      <c r="L49" s="14">
        <v>34</v>
      </c>
      <c r="M49" s="2"/>
    </row>
    <row r="50" spans="1:13" x14ac:dyDescent="0.2">
      <c r="A50" s="7" t="s">
        <v>48</v>
      </c>
      <c r="B50" s="8" t="str">
        <f>IF(OR('Average Weekday'!B50=0,'Average Weekday'!B50=""),"",'Average Weekday'!B50)</f>
        <v/>
      </c>
      <c r="C50" s="9">
        <v>1236017</v>
      </c>
      <c r="D50" s="10">
        <v>1258471</v>
      </c>
      <c r="E50" s="10">
        <v>1211411</v>
      </c>
      <c r="F50" s="10">
        <v>1267965.7071</v>
      </c>
      <c r="G50" s="10">
        <v>411416.34779999999</v>
      </c>
      <c r="H50" s="10">
        <v>568609.49639999995</v>
      </c>
      <c r="I50" s="11"/>
      <c r="J50" s="12">
        <f t="shared" si="0"/>
        <v>157193.14859999996</v>
      </c>
      <c r="K50" s="13">
        <f t="shared" si="1"/>
        <v>0.38207803224293746</v>
      </c>
      <c r="L50" s="14">
        <v>146</v>
      </c>
      <c r="M50" s="2"/>
    </row>
    <row r="51" spans="1:13" x14ac:dyDescent="0.2">
      <c r="A51" s="7" t="s">
        <v>49</v>
      </c>
      <c r="B51" s="8" t="str">
        <f>IF(OR('Average Weekday'!B51=0,'Average Weekday'!B51=""),"",'Average Weekday'!B51)</f>
        <v/>
      </c>
      <c r="C51" s="9">
        <v>1903421</v>
      </c>
      <c r="D51" s="10">
        <v>2015298</v>
      </c>
      <c r="E51" s="10">
        <v>2121010</v>
      </c>
      <c r="F51" s="10">
        <v>2262913.1327999998</v>
      </c>
      <c r="G51" s="10">
        <v>716966.82810000004</v>
      </c>
      <c r="H51" s="10">
        <v>1095784.0866</v>
      </c>
      <c r="I51" s="11"/>
      <c r="J51" s="12">
        <f t="shared" si="0"/>
        <v>378817.2585</v>
      </c>
      <c r="K51" s="13">
        <f t="shared" si="1"/>
        <v>0.52836092780454813</v>
      </c>
      <c r="L51" s="14">
        <v>109</v>
      </c>
      <c r="M51" s="2"/>
    </row>
    <row r="52" spans="1:13" x14ac:dyDescent="0.2">
      <c r="A52" s="7" t="s">
        <v>50</v>
      </c>
      <c r="B52" s="8" t="str">
        <f>IF(OR('Average Weekday'!B52=0,'Average Weekday'!B52=""),"",'Average Weekday'!B52)</f>
        <v/>
      </c>
      <c r="C52" s="9">
        <v>1300632</v>
      </c>
      <c r="D52" s="10">
        <v>1207791</v>
      </c>
      <c r="E52" s="10">
        <v>1115758</v>
      </c>
      <c r="F52" s="10">
        <v>1035898.7524999999</v>
      </c>
      <c r="G52" s="10">
        <v>660216.23109999998</v>
      </c>
      <c r="H52" s="10">
        <v>566458.34360000002</v>
      </c>
      <c r="I52" s="11"/>
      <c r="J52" s="12">
        <f t="shared" si="0"/>
        <v>-93757.887499999953</v>
      </c>
      <c r="K52" s="13">
        <f t="shared" si="1"/>
        <v>-0.14201087928993808</v>
      </c>
      <c r="L52" s="14">
        <v>147</v>
      </c>
      <c r="M52" s="2"/>
    </row>
    <row r="53" spans="1:13" x14ac:dyDescent="0.2">
      <c r="A53" s="7" t="s">
        <v>51</v>
      </c>
      <c r="B53" s="8">
        <f>IF(OR('Average Weekday'!B53=0,'Average Weekday'!B53=""),"",'Average Weekday'!B53)</f>
        <v>2</v>
      </c>
      <c r="C53" s="9">
        <v>8709875</v>
      </c>
      <c r="D53" s="10">
        <v>8287330</v>
      </c>
      <c r="E53" s="10">
        <v>7851411</v>
      </c>
      <c r="F53" s="10">
        <v>8340460.0259999996</v>
      </c>
      <c r="G53" s="10">
        <v>5500091.0846999995</v>
      </c>
      <c r="H53" s="10">
        <v>5287018.7488000002</v>
      </c>
      <c r="I53" s="11"/>
      <c r="J53" s="12">
        <f t="shared" si="0"/>
        <v>-213072.33589999937</v>
      </c>
      <c r="K53" s="13">
        <f t="shared" si="1"/>
        <v>-3.8739783145177009E-2</v>
      </c>
      <c r="L53" s="14">
        <v>7</v>
      </c>
      <c r="M53" s="2"/>
    </row>
    <row r="54" spans="1:13" x14ac:dyDescent="0.2">
      <c r="A54" s="7" t="s">
        <v>52</v>
      </c>
      <c r="B54" s="8" t="str">
        <f>IF(OR('Average Weekday'!B54=0,'Average Weekday'!B54=""),"",'Average Weekday'!B54)</f>
        <v/>
      </c>
      <c r="C54" s="9">
        <v>2642130</v>
      </c>
      <c r="D54" s="10">
        <v>2481148</v>
      </c>
      <c r="E54" s="10">
        <v>2243534</v>
      </c>
      <c r="F54" s="10">
        <v>2113149.3012000001</v>
      </c>
      <c r="G54" s="10">
        <v>1361471.5204</v>
      </c>
      <c r="H54" s="10">
        <v>1232032.9154000001</v>
      </c>
      <c r="I54" s="11"/>
      <c r="J54" s="12">
        <f t="shared" si="0"/>
        <v>-129438.60499999998</v>
      </c>
      <c r="K54" s="13">
        <f t="shared" si="1"/>
        <v>-9.5072576297424827E-2</v>
      </c>
      <c r="L54" s="14">
        <v>102</v>
      </c>
      <c r="M54" s="2"/>
    </row>
    <row r="55" spans="1:13" x14ac:dyDescent="0.2">
      <c r="A55" s="7" t="s">
        <v>53</v>
      </c>
      <c r="B55" s="8" t="str">
        <f>IF(OR('Average Weekday'!B55=0,'Average Weekday'!B55=""),"",'Average Weekday'!B55)</f>
        <v/>
      </c>
      <c r="C55" s="9">
        <v>170923</v>
      </c>
      <c r="D55" s="10">
        <v>156548</v>
      </c>
      <c r="E55" s="10">
        <v>154051</v>
      </c>
      <c r="F55" s="10">
        <v>145485.63250000001</v>
      </c>
      <c r="G55" s="10">
        <v>80501.350399999996</v>
      </c>
      <c r="H55" s="10">
        <v>72316.973599999998</v>
      </c>
      <c r="I55" s="11"/>
      <c r="J55" s="12">
        <f t="shared" si="0"/>
        <v>-8184.3767999999982</v>
      </c>
      <c r="K55" s="13">
        <f t="shared" si="1"/>
        <v>-0.10166757152933423</v>
      </c>
      <c r="L55" s="14">
        <v>183</v>
      </c>
      <c r="M55" s="2"/>
    </row>
    <row r="56" spans="1:13" x14ac:dyDescent="0.2">
      <c r="A56" s="7" t="s">
        <v>54</v>
      </c>
      <c r="B56" s="8" t="str">
        <f>IF(OR('Average Weekday'!B56=0,'Average Weekday'!B56=""),"",'Average Weekday'!B56)</f>
        <v/>
      </c>
      <c r="C56" s="9">
        <v>137573</v>
      </c>
      <c r="D56" s="10">
        <v>121855</v>
      </c>
      <c r="E56" s="10">
        <v>222421</v>
      </c>
      <c r="F56" s="10">
        <v>796296.44709999999</v>
      </c>
      <c r="G56" s="10">
        <v>270809.6545</v>
      </c>
      <c r="H56" s="10">
        <v>948750.03339999996</v>
      </c>
      <c r="I56" s="11"/>
      <c r="J56" s="12"/>
      <c r="K56" s="13"/>
      <c r="L56" s="14"/>
      <c r="M56" s="2"/>
    </row>
    <row r="57" spans="1:13" s="4" customFormat="1" x14ac:dyDescent="0.2">
      <c r="A57" s="15" t="s">
        <v>55</v>
      </c>
      <c r="B57" s="8" t="str">
        <f>IF(OR('Average Weekday'!B57=0,'Average Weekday'!B57=""),"",'Average Weekday'!B57)</f>
        <v/>
      </c>
      <c r="C57" s="16">
        <f t="shared" ref="C57" si="2">SUM(C4:C56)</f>
        <v>192955942</v>
      </c>
      <c r="D57" s="17">
        <f t="shared" ref="D57:E57" si="3">SUM(D4:D56)</f>
        <v>182711617</v>
      </c>
      <c r="E57" s="17">
        <f t="shared" si="3"/>
        <v>171066596</v>
      </c>
      <c r="F57" s="17">
        <f t="shared" ref="F57:H57" si="4">SUM(F4:F56)</f>
        <v>167437917.24820003</v>
      </c>
      <c r="G57" s="17">
        <f t="shared" si="4"/>
        <v>97935818.741000012</v>
      </c>
      <c r="H57" s="17">
        <v>96899727.293300003</v>
      </c>
      <c r="I57" s="18"/>
      <c r="J57" s="19">
        <f t="shared" si="0"/>
        <v>-1036091.4477000087</v>
      </c>
      <c r="K57" s="20">
        <f t="shared" si="1"/>
        <v>-1.0579290202699432E-2</v>
      </c>
      <c r="L57" s="14"/>
      <c r="M57" s="2"/>
    </row>
    <row r="58" spans="1:13" ht="3" customHeight="1" x14ac:dyDescent="0.2">
      <c r="A58" s="57"/>
      <c r="B58" s="58" t="str">
        <f>IF(OR('Average Weekday'!B58=0,'Average Weekday'!B58=""),"",'Average Weekday'!B58)</f>
        <v/>
      </c>
      <c r="C58" s="58"/>
      <c r="D58" s="58"/>
      <c r="E58" s="58"/>
      <c r="F58" s="58"/>
      <c r="G58" s="58"/>
      <c r="H58" s="58"/>
      <c r="I58" s="58"/>
      <c r="J58" s="58" t="str">
        <f t="shared" si="0"/>
        <v/>
      </c>
      <c r="K58" s="58" t="str">
        <f t="shared" si="1"/>
        <v/>
      </c>
      <c r="L58" s="59"/>
      <c r="M58" s="2"/>
    </row>
    <row r="59" spans="1:13" x14ac:dyDescent="0.2">
      <c r="A59" s="7" t="s">
        <v>56</v>
      </c>
      <c r="B59" s="8" t="str">
        <f>IF(OR('Average Weekday'!B59=0,'Average Weekday'!B59=""),"",'Average Weekday'!B59)</f>
        <v/>
      </c>
      <c r="C59" s="9">
        <v>11225151</v>
      </c>
      <c r="D59" s="10">
        <v>10362871</v>
      </c>
      <c r="E59" s="10">
        <v>9481752</v>
      </c>
      <c r="F59" s="10">
        <v>8683442.6776000001</v>
      </c>
      <c r="G59" s="10">
        <v>5151396.0806</v>
      </c>
      <c r="H59" s="10">
        <v>4979013.3996000001</v>
      </c>
      <c r="I59" s="11"/>
      <c r="J59" s="12">
        <f t="shared" si="0"/>
        <v>-172382.68099999987</v>
      </c>
      <c r="K59" s="13">
        <f t="shared" si="1"/>
        <v>-3.3463293892152413E-2</v>
      </c>
      <c r="L59" s="14">
        <v>8</v>
      </c>
      <c r="M59" s="2"/>
    </row>
    <row r="60" spans="1:13" x14ac:dyDescent="0.2">
      <c r="A60" s="7" t="s">
        <v>57</v>
      </c>
      <c r="B60" s="8" t="str">
        <f>IF(OR('Average Weekday'!B60=0,'Average Weekday'!B60=""),"",'Average Weekday'!B60)</f>
        <v/>
      </c>
      <c r="C60" s="9">
        <v>4828066</v>
      </c>
      <c r="D60" s="10">
        <v>4593248</v>
      </c>
      <c r="E60" s="10">
        <v>4107295</v>
      </c>
      <c r="F60" s="10">
        <v>3713026.5787</v>
      </c>
      <c r="G60" s="10">
        <v>2672952.7037999998</v>
      </c>
      <c r="H60" s="10">
        <v>2228917.9112</v>
      </c>
      <c r="I60" s="11"/>
      <c r="J60" s="12">
        <f t="shared" si="0"/>
        <v>-444034.79259999981</v>
      </c>
      <c r="K60" s="13">
        <f t="shared" si="1"/>
        <v>-0.16612145511169663</v>
      </c>
      <c r="L60" s="14">
        <v>42</v>
      </c>
      <c r="M60" s="2"/>
    </row>
    <row r="61" spans="1:13" x14ac:dyDescent="0.2">
      <c r="A61" s="7" t="s">
        <v>58</v>
      </c>
      <c r="B61" s="8" t="str">
        <f>IF(OR('Average Weekday'!B61=0,'Average Weekday'!B61=""),"",'Average Weekday'!B61)</f>
        <v/>
      </c>
      <c r="C61" s="9">
        <v>3611853</v>
      </c>
      <c r="D61" s="10">
        <v>3161854</v>
      </c>
      <c r="E61" s="10">
        <v>2923564</v>
      </c>
      <c r="F61" s="10">
        <v>2722572.7755</v>
      </c>
      <c r="G61" s="10">
        <v>2070827.9239000001</v>
      </c>
      <c r="H61" s="10">
        <v>1538892.8219000001</v>
      </c>
      <c r="I61" s="11"/>
      <c r="J61" s="12">
        <f t="shared" si="0"/>
        <v>-531935.10199999996</v>
      </c>
      <c r="K61" s="13">
        <f t="shared" si="1"/>
        <v>-0.25687074037431562</v>
      </c>
      <c r="L61" s="14">
        <v>79</v>
      </c>
      <c r="M61" s="2"/>
    </row>
    <row r="62" spans="1:13" x14ac:dyDescent="0.2">
      <c r="A62" s="7" t="s">
        <v>59</v>
      </c>
      <c r="B62" s="8" t="str">
        <f>IF(OR('Average Weekday'!B62=0,'Average Weekday'!B62=""),"",'Average Weekday'!B62)</f>
        <v/>
      </c>
      <c r="C62" s="9">
        <v>3479286</v>
      </c>
      <c r="D62" s="10">
        <v>3224416</v>
      </c>
      <c r="E62" s="10">
        <v>2898997</v>
      </c>
      <c r="F62" s="10">
        <v>2841911.0794000002</v>
      </c>
      <c r="G62" s="10">
        <v>1427720.2655</v>
      </c>
      <c r="H62" s="10">
        <v>1504881.3337000001</v>
      </c>
      <c r="I62" s="11"/>
      <c r="J62" s="12">
        <f t="shared" si="0"/>
        <v>77161.068200000096</v>
      </c>
      <c r="K62" s="13">
        <f t="shared" si="1"/>
        <v>5.404494848504348E-2</v>
      </c>
      <c r="L62" s="14">
        <v>84</v>
      </c>
      <c r="M62" s="2"/>
    </row>
    <row r="63" spans="1:13" x14ac:dyDescent="0.2">
      <c r="A63" s="7" t="s">
        <v>60</v>
      </c>
      <c r="B63" s="8">
        <f>IF(OR('Average Weekday'!B63=0,'Average Weekday'!B63=""),"",'Average Weekday'!B63)</f>
        <v>3</v>
      </c>
      <c r="C63" s="9">
        <v>7309635</v>
      </c>
      <c r="D63" s="10">
        <v>7011484</v>
      </c>
      <c r="E63" s="10">
        <v>7042006</v>
      </c>
      <c r="F63" s="10">
        <v>6717755.3561000004</v>
      </c>
      <c r="G63" s="10">
        <v>4502913.8528000005</v>
      </c>
      <c r="H63" s="10">
        <v>3514552.4512999998</v>
      </c>
      <c r="I63" s="11"/>
      <c r="J63" s="12">
        <f t="shared" si="0"/>
        <v>-988361.40150000062</v>
      </c>
      <c r="K63" s="13">
        <f t="shared" si="1"/>
        <v>-0.21949373978927403</v>
      </c>
      <c r="L63" s="14">
        <v>17</v>
      </c>
      <c r="M63" s="2"/>
    </row>
    <row r="64" spans="1:13" x14ac:dyDescent="0.2">
      <c r="A64" s="7" t="s">
        <v>61</v>
      </c>
      <c r="B64" s="8" t="str">
        <f>IF(OR('Average Weekday'!B64=0,'Average Weekday'!B64=""),"",'Average Weekday'!B64)</f>
        <v/>
      </c>
      <c r="C64" s="9">
        <v>4394175</v>
      </c>
      <c r="D64" s="10">
        <v>4353649</v>
      </c>
      <c r="E64" s="10">
        <v>4259318</v>
      </c>
      <c r="F64" s="10">
        <v>4318800.3411999997</v>
      </c>
      <c r="G64" s="10">
        <v>2848158.5759000001</v>
      </c>
      <c r="H64" s="10">
        <v>2664148.7620000001</v>
      </c>
      <c r="I64" s="11"/>
      <c r="J64" s="12">
        <f t="shared" si="0"/>
        <v>-184009.81389999995</v>
      </c>
      <c r="K64" s="13">
        <f t="shared" si="1"/>
        <v>-6.4606590186732843E-2</v>
      </c>
      <c r="L64" s="14">
        <v>28</v>
      </c>
      <c r="M64" s="2"/>
    </row>
    <row r="65" spans="1:15" x14ac:dyDescent="0.2">
      <c r="A65" s="7" t="s">
        <v>62</v>
      </c>
      <c r="B65" s="8" t="str">
        <f>IF(OR('Average Weekday'!B65=0,'Average Weekday'!B65=""),"",'Average Weekday'!B65)</f>
        <v/>
      </c>
      <c r="C65" s="9">
        <v>2042929</v>
      </c>
      <c r="D65" s="10">
        <v>1942058</v>
      </c>
      <c r="E65" s="10">
        <v>1799742</v>
      </c>
      <c r="F65" s="10">
        <v>1769121.7656</v>
      </c>
      <c r="G65" s="10">
        <v>890085.75069999998</v>
      </c>
      <c r="H65" s="10">
        <v>1064524.3500999999</v>
      </c>
      <c r="I65" s="11"/>
      <c r="J65" s="12">
        <f t="shared" si="0"/>
        <v>174438.59939999995</v>
      </c>
      <c r="K65" s="13">
        <f t="shared" si="1"/>
        <v>0.19597954383924726</v>
      </c>
      <c r="L65" s="14">
        <v>110</v>
      </c>
      <c r="M65" s="2"/>
    </row>
    <row r="66" spans="1:15" x14ac:dyDescent="0.2">
      <c r="A66" s="7" t="s">
        <v>63</v>
      </c>
      <c r="B66" s="8" t="str">
        <f>IF(OR('Average Weekday'!B66=0,'Average Weekday'!B66=""),"",'Average Weekday'!B66)</f>
        <v/>
      </c>
      <c r="C66" s="9">
        <v>8676548</v>
      </c>
      <c r="D66" s="10">
        <v>8062821</v>
      </c>
      <c r="E66" s="10">
        <v>7443619</v>
      </c>
      <c r="F66" s="10">
        <v>7027150.6264000004</v>
      </c>
      <c r="G66" s="10">
        <v>4257819.9939999999</v>
      </c>
      <c r="H66" s="10">
        <v>4298591.6141999997</v>
      </c>
      <c r="I66" s="11"/>
      <c r="J66" s="12">
        <f t="shared" si="0"/>
        <v>40771.620199999772</v>
      </c>
      <c r="K66" s="13">
        <f t="shared" si="1"/>
        <v>9.575703119778194E-3</v>
      </c>
      <c r="L66" s="14">
        <v>12</v>
      </c>
      <c r="M66" s="2"/>
    </row>
    <row r="67" spans="1:15" x14ac:dyDescent="0.2">
      <c r="A67" s="7" t="s">
        <v>64</v>
      </c>
      <c r="B67" s="8" t="str">
        <f>IF(OR('Average Weekday'!B67=0,'Average Weekday'!B67=""),"",'Average Weekday'!B67)</f>
        <v/>
      </c>
      <c r="C67" s="9">
        <v>3407076</v>
      </c>
      <c r="D67" s="10">
        <v>3286655</v>
      </c>
      <c r="E67" s="10">
        <v>3133782</v>
      </c>
      <c r="F67" s="10">
        <v>3007025.1442999998</v>
      </c>
      <c r="G67" s="10">
        <v>1760342.227</v>
      </c>
      <c r="H67" s="10">
        <v>1802639.8063000001</v>
      </c>
      <c r="I67" s="11"/>
      <c r="J67" s="12">
        <f t="shared" si="0"/>
        <v>42297.579300000099</v>
      </c>
      <c r="K67" s="13">
        <f t="shared" si="1"/>
        <v>2.4028043326600322E-2</v>
      </c>
      <c r="L67" s="14">
        <v>65</v>
      </c>
      <c r="M67" s="2"/>
    </row>
    <row r="68" spans="1:15" x14ac:dyDescent="0.2">
      <c r="A68" s="7" t="s">
        <v>65</v>
      </c>
      <c r="B68" s="8" t="str">
        <f>IF(OR('Average Weekday'!B68=0,'Average Weekday'!B68=""),"",'Average Weekday'!B68)</f>
        <v/>
      </c>
      <c r="C68" s="9">
        <v>4470530</v>
      </c>
      <c r="D68" s="10">
        <v>4094009</v>
      </c>
      <c r="E68" s="10">
        <v>3633122</v>
      </c>
      <c r="F68" s="10">
        <v>3364130.2793999999</v>
      </c>
      <c r="G68" s="10">
        <v>2175573.3997999998</v>
      </c>
      <c r="H68" s="10">
        <v>1899616.3358</v>
      </c>
      <c r="I68" s="11"/>
      <c r="J68" s="12">
        <f t="shared" si="0"/>
        <v>-275957.06399999978</v>
      </c>
      <c r="K68" s="13">
        <f t="shared" si="1"/>
        <v>-0.12684337105122193</v>
      </c>
      <c r="L68" s="14">
        <v>56</v>
      </c>
      <c r="M68" s="2"/>
    </row>
    <row r="69" spans="1:15" x14ac:dyDescent="0.2">
      <c r="A69" s="7" t="s">
        <v>66</v>
      </c>
      <c r="B69" s="8" t="str">
        <f>IF(OR('Average Weekday'!B69=0,'Average Weekday'!B69=""),"",'Average Weekday'!B69)</f>
        <v/>
      </c>
      <c r="C69" s="9">
        <v>15576377</v>
      </c>
      <c r="D69" s="10">
        <v>14913624</v>
      </c>
      <c r="E69" s="10">
        <v>13746066</v>
      </c>
      <c r="F69" s="10">
        <v>13046584.338199999</v>
      </c>
      <c r="G69" s="10">
        <v>7905359.1180999996</v>
      </c>
      <c r="H69" s="10">
        <v>7068723.4002</v>
      </c>
      <c r="I69" s="11"/>
      <c r="J69" s="12">
        <f t="shared" ref="J69:J132" si="5">IF(AND(G69=0,G69=0),"",H69-G69)</f>
        <v>-836635.71789999958</v>
      </c>
      <c r="K69" s="13">
        <f t="shared" ref="K69:K132" si="6">IFERROR(J69/G69,"")</f>
        <v>-0.10583146260673347</v>
      </c>
      <c r="L69" s="14">
        <v>2</v>
      </c>
      <c r="M69" s="2"/>
      <c r="N69" s="2"/>
      <c r="O69" s="2"/>
    </row>
    <row r="70" spans="1:15" x14ac:dyDescent="0.2">
      <c r="A70" s="7" t="s">
        <v>67</v>
      </c>
      <c r="B70" s="8" t="str">
        <f>IF(OR('Average Weekday'!B70=0,'Average Weekday'!B70=""),"",'Average Weekday'!B70)</f>
        <v/>
      </c>
      <c r="C70" s="9">
        <v>3897006</v>
      </c>
      <c r="D70" s="10">
        <v>3669093</v>
      </c>
      <c r="E70" s="10">
        <v>3309624</v>
      </c>
      <c r="F70" s="10">
        <v>3157714.6828000001</v>
      </c>
      <c r="G70" s="10">
        <v>2143054.2573000002</v>
      </c>
      <c r="H70" s="10">
        <v>1822376.4125999999</v>
      </c>
      <c r="I70" s="11"/>
      <c r="J70" s="12">
        <f t="shared" si="5"/>
        <v>-320677.84470000025</v>
      </c>
      <c r="K70" s="13">
        <f t="shared" si="6"/>
        <v>-0.14963589634170865</v>
      </c>
      <c r="L70" s="14">
        <v>63</v>
      </c>
      <c r="M70" s="2"/>
    </row>
    <row r="71" spans="1:15" x14ac:dyDescent="0.2">
      <c r="A71" s="7" t="s">
        <v>68</v>
      </c>
      <c r="B71" s="8" t="str">
        <f>IF(OR('Average Weekday'!B71=0,'Average Weekday'!B71=""),"",'Average Weekday'!B71)</f>
        <v/>
      </c>
      <c r="C71" s="9">
        <v>8952781</v>
      </c>
      <c r="D71" s="10">
        <v>8022264</v>
      </c>
      <c r="E71" s="10">
        <v>7004278</v>
      </c>
      <c r="F71" s="10">
        <v>6597694.5958000002</v>
      </c>
      <c r="G71" s="10">
        <v>3919798.5589999999</v>
      </c>
      <c r="H71" s="10">
        <v>3273296.7335999999</v>
      </c>
      <c r="I71" s="11"/>
      <c r="J71" s="12">
        <f t="shared" si="5"/>
        <v>-646501.82539999997</v>
      </c>
      <c r="K71" s="13">
        <f t="shared" si="6"/>
        <v>-0.16493241059941927</v>
      </c>
      <c r="L71" s="14">
        <v>21</v>
      </c>
      <c r="M71" s="2"/>
    </row>
    <row r="72" spans="1:15" x14ac:dyDescent="0.2">
      <c r="A72" s="7" t="s">
        <v>69</v>
      </c>
      <c r="B72" s="8" t="str">
        <f>IF(OR('Average Weekday'!B72=0,'Average Weekday'!B72=""),"",'Average Weekday'!B72)</f>
        <v/>
      </c>
      <c r="C72" s="9">
        <v>2453269</v>
      </c>
      <c r="D72" s="10">
        <v>2320783</v>
      </c>
      <c r="E72" s="10">
        <v>2088148</v>
      </c>
      <c r="F72" s="10">
        <v>2073048.5381</v>
      </c>
      <c r="G72" s="10">
        <v>1223287.9615</v>
      </c>
      <c r="H72" s="10">
        <v>1142414.0290999999</v>
      </c>
      <c r="I72" s="11"/>
      <c r="J72" s="12">
        <f t="shared" si="5"/>
        <v>-80873.932400000049</v>
      </c>
      <c r="K72" s="13">
        <f t="shared" si="6"/>
        <v>-6.6111933531032341E-2</v>
      </c>
      <c r="L72" s="14">
        <v>106</v>
      </c>
      <c r="M72" s="2"/>
    </row>
    <row r="73" spans="1:15" x14ac:dyDescent="0.2">
      <c r="A73" s="7" t="s">
        <v>70</v>
      </c>
      <c r="B73" s="8" t="str">
        <f>IF(OR('Average Weekday'!B73=0,'Average Weekday'!B73=""),"",'Average Weekday'!B73)</f>
        <v/>
      </c>
      <c r="C73" s="9">
        <v>3173038</v>
      </c>
      <c r="D73" s="10">
        <v>2916992</v>
      </c>
      <c r="E73" s="10">
        <v>2554238</v>
      </c>
      <c r="F73" s="10">
        <v>2292838.8064000001</v>
      </c>
      <c r="G73" s="10">
        <v>1346572.8739</v>
      </c>
      <c r="H73" s="10">
        <v>1351408.1224</v>
      </c>
      <c r="I73" s="11"/>
      <c r="J73" s="12">
        <f t="shared" si="5"/>
        <v>4835.248499999987</v>
      </c>
      <c r="K73" s="13">
        <f t="shared" si="6"/>
        <v>3.5907811554200856E-3</v>
      </c>
      <c r="L73" s="14">
        <v>96</v>
      </c>
      <c r="M73" s="2"/>
    </row>
    <row r="74" spans="1:15" x14ac:dyDescent="0.2">
      <c r="A74" s="7" t="s">
        <v>71</v>
      </c>
      <c r="B74" s="8" t="str">
        <f>IF(OR('Average Weekday'!B74=0,'Average Weekday'!B74=""),"",'Average Weekday'!B74)</f>
        <v/>
      </c>
      <c r="C74" s="9">
        <v>566598</v>
      </c>
      <c r="D74" s="10">
        <v>519045</v>
      </c>
      <c r="E74" s="10">
        <v>465736</v>
      </c>
      <c r="F74" s="10">
        <v>422442.39</v>
      </c>
      <c r="G74" s="10">
        <v>270832.5784</v>
      </c>
      <c r="H74" s="10">
        <v>223985.95619999999</v>
      </c>
      <c r="I74" s="11"/>
      <c r="J74" s="12">
        <f t="shared" si="5"/>
        <v>-46846.622200000013</v>
      </c>
      <c r="K74" s="13">
        <f t="shared" si="6"/>
        <v>-0.17297262565957247</v>
      </c>
      <c r="L74" s="14">
        <v>169</v>
      </c>
      <c r="M74" s="2"/>
    </row>
    <row r="75" spans="1:15" x14ac:dyDescent="0.2">
      <c r="A75" s="7" t="s">
        <v>72</v>
      </c>
      <c r="B75" s="8" t="str">
        <f>IF(OR('Average Weekday'!B75=0,'Average Weekday'!B75=""),"",'Average Weekday'!B75)</f>
        <v/>
      </c>
      <c r="C75" s="9">
        <v>9501429</v>
      </c>
      <c r="D75" s="10">
        <v>8558910</v>
      </c>
      <c r="E75" s="10">
        <v>7567203</v>
      </c>
      <c r="F75" s="10">
        <v>6978378.6109999996</v>
      </c>
      <c r="G75" s="10">
        <v>5458472.8562000003</v>
      </c>
      <c r="H75" s="10">
        <v>4192062.7985999999</v>
      </c>
      <c r="I75" s="11"/>
      <c r="J75" s="12">
        <f t="shared" si="5"/>
        <v>-1266410.0576000004</v>
      </c>
      <c r="K75" s="13">
        <f t="shared" si="6"/>
        <v>-0.23200812589212566</v>
      </c>
      <c r="L75" s="14">
        <v>13</v>
      </c>
      <c r="M75" s="2"/>
    </row>
    <row r="76" spans="1:15" x14ac:dyDescent="0.2">
      <c r="A76" s="7" t="s">
        <v>73</v>
      </c>
      <c r="B76" s="8" t="str">
        <f>IF(OR('Average Weekday'!B76=0,'Average Weekday'!B76=""),"",'Average Weekday'!B76)</f>
        <v/>
      </c>
      <c r="C76" s="9">
        <v>196182</v>
      </c>
      <c r="D76" s="10">
        <v>190734</v>
      </c>
      <c r="E76" s="10">
        <v>206380</v>
      </c>
      <c r="F76" s="10">
        <v>220556.46729999999</v>
      </c>
      <c r="G76" s="10">
        <v>89711.221699999995</v>
      </c>
      <c r="H76" s="10">
        <v>92931.553100000005</v>
      </c>
      <c r="I76" s="11"/>
      <c r="J76" s="12">
        <f t="shared" si="5"/>
        <v>3220.33140000001</v>
      </c>
      <c r="K76" s="13">
        <f t="shared" si="6"/>
        <v>3.5896639673116952E-2</v>
      </c>
      <c r="L76" s="14">
        <v>181</v>
      </c>
      <c r="M76" s="2"/>
    </row>
    <row r="77" spans="1:15" x14ac:dyDescent="0.2">
      <c r="A77" s="7" t="s">
        <v>74</v>
      </c>
      <c r="B77" s="8" t="str">
        <f>IF(OR('Average Weekday'!B77=0,'Average Weekday'!B77=""),"",'Average Weekday'!B77)</f>
        <v/>
      </c>
      <c r="C77" s="9">
        <v>4633090</v>
      </c>
      <c r="D77" s="10">
        <v>4175053</v>
      </c>
      <c r="E77" s="10">
        <v>3707092</v>
      </c>
      <c r="F77" s="10">
        <v>3510199.2843999998</v>
      </c>
      <c r="G77" s="10">
        <v>2163137.1587999999</v>
      </c>
      <c r="H77" s="10">
        <v>2036431.3441000001</v>
      </c>
      <c r="I77" s="11"/>
      <c r="J77" s="12">
        <f t="shared" si="5"/>
        <v>-126705.81469999976</v>
      </c>
      <c r="K77" s="13">
        <f t="shared" si="6"/>
        <v>-5.8575025714176068E-2</v>
      </c>
      <c r="L77" s="14">
        <v>52</v>
      </c>
      <c r="M77" s="2"/>
    </row>
    <row r="78" spans="1:15" x14ac:dyDescent="0.2">
      <c r="A78" s="7" t="s">
        <v>75</v>
      </c>
      <c r="B78" s="8" t="str">
        <f>IF(OR('Average Weekday'!B78=0,'Average Weekday'!B78=""),"",'Average Weekday'!B78)</f>
        <v/>
      </c>
      <c r="C78" s="9">
        <v>4520207</v>
      </c>
      <c r="D78" s="10">
        <v>4209387</v>
      </c>
      <c r="E78" s="10">
        <v>3816743</v>
      </c>
      <c r="F78" s="10">
        <v>3571388.9950999999</v>
      </c>
      <c r="G78" s="10">
        <v>1825743.1098</v>
      </c>
      <c r="H78" s="10">
        <v>2006086.4620000001</v>
      </c>
      <c r="I78" s="11"/>
      <c r="J78" s="12">
        <f t="shared" si="5"/>
        <v>180343.35220000008</v>
      </c>
      <c r="K78" s="13">
        <f t="shared" si="6"/>
        <v>9.8778054388908909E-2</v>
      </c>
      <c r="L78" s="14">
        <v>53</v>
      </c>
      <c r="M78" s="2"/>
    </row>
    <row r="79" spans="1:15" x14ac:dyDescent="0.2">
      <c r="A79" s="7" t="s">
        <v>76</v>
      </c>
      <c r="B79" s="8" t="str">
        <f>IF(OR('Average Weekday'!B79=0,'Average Weekday'!B79=""),"",'Average Weekday'!B79)</f>
        <v/>
      </c>
      <c r="C79" s="9">
        <v>226963</v>
      </c>
      <c r="D79" s="10">
        <v>237886</v>
      </c>
      <c r="E79" s="10">
        <v>231059</v>
      </c>
      <c r="F79" s="10">
        <v>240472.845</v>
      </c>
      <c r="G79" s="10">
        <v>157659.53750000001</v>
      </c>
      <c r="H79" s="10">
        <v>131585.91579999999</v>
      </c>
      <c r="I79" s="11"/>
      <c r="J79" s="12">
        <f t="shared" si="5"/>
        <v>-26073.621700000018</v>
      </c>
      <c r="K79" s="13">
        <f t="shared" si="6"/>
        <v>-0.16537928572827393</v>
      </c>
      <c r="L79" s="14">
        <v>178</v>
      </c>
      <c r="M79" s="2"/>
    </row>
    <row r="80" spans="1:15" x14ac:dyDescent="0.2">
      <c r="A80" s="7" t="s">
        <v>77</v>
      </c>
      <c r="B80" s="8" t="str">
        <f>IF(OR('Average Weekday'!B80=0,'Average Weekday'!B80=""),"",'Average Weekday'!B80)</f>
        <v/>
      </c>
      <c r="C80" s="9">
        <v>2490773</v>
      </c>
      <c r="D80" s="10">
        <v>2332970</v>
      </c>
      <c r="E80" s="10">
        <v>2101914</v>
      </c>
      <c r="F80" s="10">
        <v>2091315.4358999999</v>
      </c>
      <c r="G80" s="10">
        <v>1302456.057</v>
      </c>
      <c r="H80" s="10">
        <v>1204731.9061</v>
      </c>
      <c r="I80" s="11"/>
      <c r="J80" s="12">
        <f t="shared" si="5"/>
        <v>-97724.150900000008</v>
      </c>
      <c r="K80" s="13">
        <f t="shared" si="6"/>
        <v>-7.5030670228592597E-2</v>
      </c>
      <c r="L80" s="14">
        <v>105</v>
      </c>
      <c r="M80" s="2"/>
    </row>
    <row r="81" spans="1:13" x14ac:dyDescent="0.2">
      <c r="A81" s="7" t="s">
        <v>78</v>
      </c>
      <c r="B81" s="8" t="str">
        <f>IF(OR('Average Weekday'!B81=0,'Average Weekday'!B81=""),"",'Average Weekday'!B81)</f>
        <v/>
      </c>
      <c r="C81" s="9">
        <v>2303518</v>
      </c>
      <c r="D81" s="10">
        <v>2174967</v>
      </c>
      <c r="E81" s="10">
        <v>1892972</v>
      </c>
      <c r="F81" s="10">
        <v>1832549.5891</v>
      </c>
      <c r="G81" s="10">
        <v>970761.20360000001</v>
      </c>
      <c r="H81" s="10">
        <v>964685.89419999998</v>
      </c>
      <c r="I81" s="11"/>
      <c r="J81" s="12">
        <f t="shared" si="5"/>
        <v>-6075.3094000000274</v>
      </c>
      <c r="K81" s="13">
        <f t="shared" si="6"/>
        <v>-6.2582943956455694E-3</v>
      </c>
      <c r="L81" s="14">
        <v>119</v>
      </c>
      <c r="M81" s="2"/>
    </row>
    <row r="82" spans="1:13" x14ac:dyDescent="0.2">
      <c r="A82" s="7" t="s">
        <v>79</v>
      </c>
      <c r="B82" s="8" t="str">
        <f>IF(OR('Average Weekday'!B82=0,'Average Weekday'!B82=""),"",'Average Weekday'!B82)</f>
        <v/>
      </c>
      <c r="C82" s="9">
        <v>5006335</v>
      </c>
      <c r="D82" s="10">
        <v>4600210</v>
      </c>
      <c r="E82" s="10">
        <v>4171416</v>
      </c>
      <c r="F82" s="10">
        <v>3931208.3748000003</v>
      </c>
      <c r="G82" s="10">
        <v>2564774.4493</v>
      </c>
      <c r="H82" s="10">
        <v>2288107.3610999999</v>
      </c>
      <c r="I82" s="11"/>
      <c r="J82" s="12">
        <f t="shared" si="5"/>
        <v>-276667.08820000011</v>
      </c>
      <c r="K82" s="13">
        <f t="shared" si="6"/>
        <v>-0.10787189816067859</v>
      </c>
      <c r="L82" s="14">
        <v>40</v>
      </c>
      <c r="M82" s="2"/>
    </row>
    <row r="83" spans="1:13" x14ac:dyDescent="0.2">
      <c r="A83" s="7" t="s">
        <v>80</v>
      </c>
      <c r="B83" s="8" t="str">
        <f>IF(OR('Average Weekday'!B83=0,'Average Weekday'!B83=""),"",'Average Weekday'!B83)</f>
        <v/>
      </c>
      <c r="C83" s="9">
        <v>833158</v>
      </c>
      <c r="D83" s="10">
        <v>799770</v>
      </c>
      <c r="E83" s="10">
        <v>760200</v>
      </c>
      <c r="F83" s="10">
        <v>747739.36769999994</v>
      </c>
      <c r="G83" s="10">
        <v>469216.17479999998</v>
      </c>
      <c r="H83" s="10">
        <v>437254.48759999999</v>
      </c>
      <c r="I83" s="11"/>
      <c r="J83" s="12">
        <f t="shared" si="5"/>
        <v>-31961.687199999986</v>
      </c>
      <c r="K83" s="13">
        <f t="shared" si="6"/>
        <v>-6.811718972310242E-2</v>
      </c>
      <c r="L83" s="14">
        <v>156</v>
      </c>
      <c r="M83" s="2"/>
    </row>
    <row r="84" spans="1:13" x14ac:dyDescent="0.2">
      <c r="A84" s="7" t="s">
        <v>81</v>
      </c>
      <c r="B84" s="8" t="str">
        <f>IF(OR('Average Weekday'!B84=0,'Average Weekday'!B84=""),"",'Average Weekday'!B84)</f>
        <v/>
      </c>
      <c r="C84" s="9">
        <v>2980903</v>
      </c>
      <c r="D84" s="10">
        <v>2771808</v>
      </c>
      <c r="E84" s="10">
        <v>2474365</v>
      </c>
      <c r="F84" s="10">
        <v>2412740.33</v>
      </c>
      <c r="G84" s="10">
        <v>1609020.7452</v>
      </c>
      <c r="H84" s="10">
        <v>1356637.1666000001</v>
      </c>
      <c r="I84" s="11"/>
      <c r="J84" s="12">
        <f t="shared" si="5"/>
        <v>-252383.57859999989</v>
      </c>
      <c r="K84" s="13">
        <f t="shared" si="6"/>
        <v>-0.15685539130114126</v>
      </c>
      <c r="L84" s="14">
        <v>95</v>
      </c>
      <c r="M84" s="2"/>
    </row>
    <row r="85" spans="1:13" x14ac:dyDescent="0.2">
      <c r="A85" s="7" t="s">
        <v>82</v>
      </c>
      <c r="B85" s="8" t="str">
        <f>IF(OR('Average Weekday'!B85=0,'Average Weekday'!B85=""),"",'Average Weekday'!B85)</f>
        <v/>
      </c>
      <c r="C85" s="9">
        <v>3015131</v>
      </c>
      <c r="D85" s="10">
        <v>2755388</v>
      </c>
      <c r="E85" s="10">
        <v>2491047</v>
      </c>
      <c r="F85" s="10">
        <v>2440612.7804</v>
      </c>
      <c r="G85" s="10">
        <v>1277734.0053999999</v>
      </c>
      <c r="H85" s="10">
        <v>1477192.2024000001</v>
      </c>
      <c r="I85" s="11"/>
      <c r="J85" s="12">
        <f t="shared" si="5"/>
        <v>199458.19700000016</v>
      </c>
      <c r="K85" s="13">
        <f t="shared" si="6"/>
        <v>0.15610306695841514</v>
      </c>
      <c r="L85" s="14">
        <v>86</v>
      </c>
      <c r="M85" s="2"/>
    </row>
    <row r="86" spans="1:13" x14ac:dyDescent="0.2">
      <c r="A86" s="7" t="s">
        <v>83</v>
      </c>
      <c r="B86" s="8" t="str">
        <f>IF(OR('Average Weekday'!B86=0,'Average Weekday'!B86=""),"",'Average Weekday'!B86)</f>
        <v/>
      </c>
      <c r="C86" s="9">
        <v>1962251</v>
      </c>
      <c r="D86" s="10">
        <v>1841951</v>
      </c>
      <c r="E86" s="10">
        <v>1682537</v>
      </c>
      <c r="F86" s="10">
        <v>1589591.2760000001</v>
      </c>
      <c r="G86" s="10">
        <v>993753.95819999999</v>
      </c>
      <c r="H86" s="10">
        <v>917224.37509999995</v>
      </c>
      <c r="I86" s="11"/>
      <c r="J86" s="12">
        <f t="shared" si="5"/>
        <v>-76529.583100000047</v>
      </c>
      <c r="K86" s="13">
        <f t="shared" si="6"/>
        <v>-7.7010594492241444E-2</v>
      </c>
      <c r="L86" s="14">
        <v>124</v>
      </c>
      <c r="M86" s="2"/>
    </row>
    <row r="87" spans="1:13" x14ac:dyDescent="0.2">
      <c r="A87" s="7" t="s">
        <v>84</v>
      </c>
      <c r="B87" s="8" t="str">
        <f>IF(OR('Average Weekday'!B87=0,'Average Weekday'!B87=""),"",'Average Weekday'!B87)</f>
        <v/>
      </c>
      <c r="C87" s="9">
        <v>835917</v>
      </c>
      <c r="D87" s="10">
        <v>774366</v>
      </c>
      <c r="E87" s="10">
        <v>673880</v>
      </c>
      <c r="F87" s="10">
        <v>624170.41559999995</v>
      </c>
      <c r="G87" s="10">
        <v>299191.14809999999</v>
      </c>
      <c r="H87" s="10">
        <v>337319.74170000001</v>
      </c>
      <c r="I87" s="11"/>
      <c r="J87" s="12">
        <f t="shared" si="5"/>
        <v>38128.593600000022</v>
      </c>
      <c r="K87" s="13">
        <f t="shared" si="6"/>
        <v>0.12743890934652963</v>
      </c>
      <c r="L87" s="14">
        <v>160</v>
      </c>
      <c r="M87" s="2"/>
    </row>
    <row r="88" spans="1:13" x14ac:dyDescent="0.2">
      <c r="A88" s="7" t="s">
        <v>85</v>
      </c>
      <c r="B88" s="8" t="str">
        <f>IF(OR('Average Weekday'!B88=0,'Average Weekday'!B88=""),"",'Average Weekday'!B88)</f>
        <v/>
      </c>
      <c r="C88" s="9">
        <v>1275156</v>
      </c>
      <c r="D88" s="10">
        <v>1200414</v>
      </c>
      <c r="E88" s="10">
        <v>1029205</v>
      </c>
      <c r="F88" s="10">
        <v>1005305.5536</v>
      </c>
      <c r="G88" s="10">
        <v>613825.63549999997</v>
      </c>
      <c r="H88" s="10">
        <v>557229.63020000001</v>
      </c>
      <c r="I88" s="11"/>
      <c r="J88" s="12">
        <f t="shared" si="5"/>
        <v>-56596.005299999961</v>
      </c>
      <c r="K88" s="13">
        <f t="shared" si="6"/>
        <v>-9.2202088063492033E-2</v>
      </c>
      <c r="L88" s="14">
        <v>149</v>
      </c>
      <c r="M88" s="2"/>
    </row>
    <row r="89" spans="1:13" x14ac:dyDescent="0.2">
      <c r="A89" s="7" t="s">
        <v>86</v>
      </c>
      <c r="B89" s="8" t="str">
        <f>IF(OR('Average Weekday'!B89=0,'Average Weekday'!B89=""),"",'Average Weekday'!B89)</f>
        <v/>
      </c>
      <c r="C89" s="9">
        <v>5611615</v>
      </c>
      <c r="D89" s="10">
        <v>5162778</v>
      </c>
      <c r="E89" s="10">
        <v>4576622</v>
      </c>
      <c r="F89" s="10">
        <v>4060732.1710000001</v>
      </c>
      <c r="G89" s="10">
        <v>2550892.2374999998</v>
      </c>
      <c r="H89" s="10">
        <v>2170975.352</v>
      </c>
      <c r="I89" s="11"/>
      <c r="J89" s="12">
        <f t="shared" si="5"/>
        <v>-379916.88549999986</v>
      </c>
      <c r="K89" s="13">
        <f t="shared" si="6"/>
        <v>-0.14893490203738952</v>
      </c>
      <c r="L89" s="14">
        <v>47</v>
      </c>
      <c r="M89" s="2"/>
    </row>
    <row r="90" spans="1:13" x14ac:dyDescent="0.2">
      <c r="A90" s="7" t="s">
        <v>87</v>
      </c>
      <c r="B90" s="8" t="str">
        <f>IF(OR('Average Weekday'!B90=0,'Average Weekday'!B90=""),"",'Average Weekday'!B90)</f>
        <v/>
      </c>
      <c r="C90" s="9">
        <v>9638196</v>
      </c>
      <c r="D90" s="10">
        <v>8824878</v>
      </c>
      <c r="E90" s="10">
        <v>7873655</v>
      </c>
      <c r="F90" s="10">
        <v>6938411.3521999996</v>
      </c>
      <c r="G90" s="10">
        <v>4722479.0745999999</v>
      </c>
      <c r="H90" s="10">
        <v>3831101.577</v>
      </c>
      <c r="I90" s="11"/>
      <c r="J90" s="12">
        <f t="shared" si="5"/>
        <v>-891377.49759999989</v>
      </c>
      <c r="K90" s="13">
        <f t="shared" si="6"/>
        <v>-0.18875202695853147</v>
      </c>
      <c r="L90" s="14">
        <v>16</v>
      </c>
      <c r="M90" s="2"/>
    </row>
    <row r="91" spans="1:13" x14ac:dyDescent="0.2">
      <c r="A91" s="7" t="s">
        <v>88</v>
      </c>
      <c r="B91" s="8" t="str">
        <f>IF(OR('Average Weekday'!B91=0,'Average Weekday'!B91=""),"",'Average Weekday'!B91)</f>
        <v/>
      </c>
      <c r="C91" s="9">
        <v>5306401</v>
      </c>
      <c r="D91" s="10">
        <v>4856348</v>
      </c>
      <c r="E91" s="10">
        <v>4327220</v>
      </c>
      <c r="F91" s="10">
        <v>4033407.8462999999</v>
      </c>
      <c r="G91" s="10">
        <v>3280455.5175000001</v>
      </c>
      <c r="H91" s="10">
        <v>2535430.4803999998</v>
      </c>
      <c r="I91" s="11"/>
      <c r="J91" s="12">
        <f t="shared" si="5"/>
        <v>-745025.03710000031</v>
      </c>
      <c r="K91" s="13">
        <f t="shared" si="6"/>
        <v>-0.22711023914988973</v>
      </c>
      <c r="L91" s="14">
        <v>33</v>
      </c>
      <c r="M91" s="2"/>
    </row>
    <row r="92" spans="1:13" x14ac:dyDescent="0.2">
      <c r="A92" s="7" t="s">
        <v>89</v>
      </c>
      <c r="B92" s="8" t="str">
        <f>IF(OR('Average Weekday'!B92=0,'Average Weekday'!B92=""),"",'Average Weekday'!B92)</f>
        <v/>
      </c>
      <c r="C92" s="9">
        <v>7863395</v>
      </c>
      <c r="D92" s="10">
        <v>7044060</v>
      </c>
      <c r="E92" s="10">
        <v>6209037</v>
      </c>
      <c r="F92" s="10">
        <v>5853468.0032000002</v>
      </c>
      <c r="G92" s="10">
        <v>4071862.8643000005</v>
      </c>
      <c r="H92" s="10">
        <v>3251331.7969</v>
      </c>
      <c r="I92" s="11"/>
      <c r="J92" s="12">
        <f t="shared" si="5"/>
        <v>-820531.06740000052</v>
      </c>
      <c r="K92" s="13">
        <f t="shared" si="6"/>
        <v>-0.20151245136323104</v>
      </c>
      <c r="L92" s="14">
        <v>22</v>
      </c>
      <c r="M92" s="2"/>
    </row>
    <row r="93" spans="1:13" x14ac:dyDescent="0.2">
      <c r="A93" s="7" t="s">
        <v>90</v>
      </c>
      <c r="B93" s="8" t="str">
        <f>IF(OR('Average Weekday'!B93=0,'Average Weekday'!B93=""),"",'Average Weekday'!B93)</f>
        <v/>
      </c>
      <c r="C93" s="9">
        <v>7554613</v>
      </c>
      <c r="D93" s="10">
        <v>6818528</v>
      </c>
      <c r="E93" s="10">
        <v>5956713</v>
      </c>
      <c r="F93" s="10">
        <v>5745719.8432999998</v>
      </c>
      <c r="G93" s="10">
        <v>3874409.4816999999</v>
      </c>
      <c r="H93" s="10">
        <v>3222373.2609999999</v>
      </c>
      <c r="I93" s="11"/>
      <c r="J93" s="12">
        <f t="shared" si="5"/>
        <v>-652036.22069999995</v>
      </c>
      <c r="K93" s="13">
        <f t="shared" si="6"/>
        <v>-0.1682930582788843</v>
      </c>
      <c r="L93" s="14">
        <v>23</v>
      </c>
      <c r="M93" s="2"/>
    </row>
    <row r="94" spans="1:13" x14ac:dyDescent="0.2">
      <c r="A94" s="7" t="s">
        <v>91</v>
      </c>
      <c r="B94" s="8" t="str">
        <f>IF(OR('Average Weekday'!B94=0,'Average Weekday'!B94=""),"",'Average Weekday'!B94)</f>
        <v/>
      </c>
      <c r="C94" s="9">
        <v>175495</v>
      </c>
      <c r="D94" s="10">
        <v>168583</v>
      </c>
      <c r="E94" s="10">
        <v>153893</v>
      </c>
      <c r="F94" s="10">
        <v>165339.05489999999</v>
      </c>
      <c r="G94" s="10">
        <v>71576.135299999994</v>
      </c>
      <c r="H94" s="10">
        <v>108378.83749999999</v>
      </c>
      <c r="I94" s="11"/>
      <c r="J94" s="12">
        <f t="shared" si="5"/>
        <v>36802.7022</v>
      </c>
      <c r="K94" s="13">
        <f t="shared" si="6"/>
        <v>0.51417559841345617</v>
      </c>
      <c r="L94" s="14">
        <v>180</v>
      </c>
      <c r="M94" s="2"/>
    </row>
    <row r="95" spans="1:13" x14ac:dyDescent="0.2">
      <c r="A95" s="7" t="s">
        <v>92</v>
      </c>
      <c r="B95" s="8" t="str">
        <f>IF(OR('Average Weekday'!B95=0,'Average Weekday'!B95=""),"",'Average Weekday'!B95)</f>
        <v/>
      </c>
      <c r="C95" s="9">
        <v>74712</v>
      </c>
      <c r="D95" s="10">
        <v>88779</v>
      </c>
      <c r="E95" s="10">
        <v>155050</v>
      </c>
      <c r="F95" s="10">
        <v>598183.96010000003</v>
      </c>
      <c r="G95" s="10">
        <v>332410.84999999998</v>
      </c>
      <c r="H95" s="10">
        <v>701722.34210000013</v>
      </c>
      <c r="I95" s="11"/>
      <c r="J95" s="12"/>
      <c r="K95" s="13"/>
      <c r="L95" s="21"/>
      <c r="M95" s="2"/>
    </row>
    <row r="96" spans="1:13" s="4" customFormat="1" x14ac:dyDescent="0.2">
      <c r="A96" s="15" t="s">
        <v>93</v>
      </c>
      <c r="B96" s="8" t="str">
        <f>IF(OR('Average Weekday'!B96=0,'Average Weekday'!B96=""),"",'Average Weekday'!B96)</f>
        <v/>
      </c>
      <c r="C96" s="16">
        <f t="shared" ref="C96:H96" si="7">SUM(C59:C95)</f>
        <v>164069758</v>
      </c>
      <c r="D96" s="17">
        <f t="shared" si="7"/>
        <v>152042634</v>
      </c>
      <c r="E96" s="17">
        <f t="shared" si="7"/>
        <v>137949490</v>
      </c>
      <c r="F96" s="17">
        <f t="shared" si="7"/>
        <v>130346751.53239998</v>
      </c>
      <c r="G96" s="17">
        <f t="shared" si="7"/>
        <v>83266239.544199988</v>
      </c>
      <c r="H96" s="17">
        <v>74198777.925700009</v>
      </c>
      <c r="I96" s="18"/>
      <c r="J96" s="19">
        <f t="shared" si="5"/>
        <v>-9067461.6184999794</v>
      </c>
      <c r="K96" s="20">
        <f t="shared" si="6"/>
        <v>-0.10889721534364145</v>
      </c>
      <c r="L96" s="22"/>
      <c r="M96" s="2"/>
    </row>
    <row r="97" spans="1:17" ht="3" customHeight="1" x14ac:dyDescent="0.2">
      <c r="A97" s="57"/>
      <c r="B97" s="58" t="str">
        <f>IF(OR('Average Weekday'!B97=0,'Average Weekday'!B97=""),"",'Average Weekday'!B97)</f>
        <v/>
      </c>
      <c r="C97" s="58"/>
      <c r="D97" s="58"/>
      <c r="E97" s="58"/>
      <c r="F97" s="58"/>
      <c r="G97" s="58"/>
      <c r="H97" s="58"/>
      <c r="I97" s="58"/>
      <c r="J97" s="58" t="str">
        <f t="shared" si="5"/>
        <v/>
      </c>
      <c r="K97" s="58" t="str">
        <f t="shared" si="6"/>
        <v/>
      </c>
      <c r="L97" s="59"/>
      <c r="M97" s="2"/>
    </row>
    <row r="98" spans="1:17" x14ac:dyDescent="0.2">
      <c r="A98" s="7" t="s">
        <v>94</v>
      </c>
      <c r="B98" s="8" t="str">
        <f>IF(OR('Average Weekday'!B98=0,'Average Weekday'!B98=""),"",'Average Weekday'!B98)</f>
        <v/>
      </c>
      <c r="C98" s="9">
        <v>3152036</v>
      </c>
      <c r="D98" s="10">
        <v>2871230</v>
      </c>
      <c r="E98" s="10">
        <v>2926228</v>
      </c>
      <c r="F98" s="10">
        <v>2865801.2889999999</v>
      </c>
      <c r="G98" s="10">
        <v>920529.29680000001</v>
      </c>
      <c r="H98" s="10">
        <v>1429231.2875000001</v>
      </c>
      <c r="I98" s="11"/>
      <c r="J98" s="12">
        <f t="shared" si="5"/>
        <v>508701.99070000008</v>
      </c>
      <c r="K98" s="13">
        <f t="shared" si="6"/>
        <v>0.55261901220132903</v>
      </c>
      <c r="L98" s="14">
        <v>90</v>
      </c>
      <c r="M98" s="2"/>
    </row>
    <row r="99" spans="1:17" x14ac:dyDescent="0.2">
      <c r="A99" s="7" t="s">
        <v>95</v>
      </c>
      <c r="B99" s="8" t="str">
        <f>IF(OR('Average Weekday'!B99=0,'Average Weekday'!B99=""),"",'Average Weekday'!B99)</f>
        <v/>
      </c>
      <c r="C99" s="9">
        <v>2901831</v>
      </c>
      <c r="D99" s="10">
        <v>2733192</v>
      </c>
      <c r="E99" s="10">
        <v>2669844</v>
      </c>
      <c r="F99" s="10">
        <v>2658026.8407999999</v>
      </c>
      <c r="G99" s="10">
        <v>958804.55039999995</v>
      </c>
      <c r="H99" s="10">
        <v>1611087.0666</v>
      </c>
      <c r="I99" s="11"/>
      <c r="J99" s="12">
        <f t="shared" si="5"/>
        <v>652282.51620000007</v>
      </c>
      <c r="K99" s="13">
        <f t="shared" si="6"/>
        <v>0.68030811485810827</v>
      </c>
      <c r="L99" s="14">
        <v>71</v>
      </c>
      <c r="M99" s="2"/>
    </row>
    <row r="100" spans="1:17" x14ac:dyDescent="0.2">
      <c r="A100" s="7" t="s">
        <v>96</v>
      </c>
      <c r="B100" s="8" t="str">
        <f>IF(OR('Average Weekday'!B100=0,'Average Weekday'!B100=""),"",'Average Weekday'!B100)</f>
        <v/>
      </c>
      <c r="C100" s="9">
        <v>4215003</v>
      </c>
      <c r="D100" s="10">
        <v>4023658</v>
      </c>
      <c r="E100" s="10">
        <v>3984102</v>
      </c>
      <c r="F100" s="10">
        <v>4032734.8947000001</v>
      </c>
      <c r="G100" s="10">
        <v>1599260.0571000001</v>
      </c>
      <c r="H100" s="10">
        <v>2562199.5907000001</v>
      </c>
      <c r="I100" s="11"/>
      <c r="J100" s="12">
        <f t="shared" si="5"/>
        <v>962939.53359999997</v>
      </c>
      <c r="K100" s="13">
        <f t="shared" si="6"/>
        <v>0.60211566550729423</v>
      </c>
      <c r="L100" s="14">
        <v>32</v>
      </c>
      <c r="M100" s="2"/>
    </row>
    <row r="101" spans="1:17" x14ac:dyDescent="0.2">
      <c r="A101" s="7" t="s">
        <v>97</v>
      </c>
      <c r="B101" s="8" t="str">
        <f>IF(OR('Average Weekday'!B101=0,'Average Weekday'!B101=""),"",'Average Weekday'!B101)</f>
        <v/>
      </c>
      <c r="C101" s="9">
        <v>5006466</v>
      </c>
      <c r="D101" s="10">
        <v>4592081</v>
      </c>
      <c r="E101" s="10">
        <v>4622615</v>
      </c>
      <c r="F101" s="10">
        <v>4681794.4800000004</v>
      </c>
      <c r="G101" s="10">
        <v>1573805.8333000001</v>
      </c>
      <c r="H101" s="10">
        <v>2616952.2508</v>
      </c>
      <c r="I101" s="11"/>
      <c r="J101" s="12">
        <f t="shared" si="5"/>
        <v>1043146.4175</v>
      </c>
      <c r="K101" s="13">
        <f t="shared" si="6"/>
        <v>0.66281773483626083</v>
      </c>
      <c r="L101" s="14">
        <v>30</v>
      </c>
      <c r="M101" s="2"/>
    </row>
    <row r="102" spans="1:17" x14ac:dyDescent="0.2">
      <c r="A102" s="7" t="s">
        <v>98</v>
      </c>
      <c r="B102" s="8">
        <f>IF(OR('Average Weekday'!B102=0,'Average Weekday'!B102=""),"",'Average Weekday'!B102)</f>
        <v>4</v>
      </c>
      <c r="C102" s="9">
        <v>3340961</v>
      </c>
      <c r="D102" s="10">
        <v>2288424</v>
      </c>
      <c r="E102" s="10">
        <v>2306623</v>
      </c>
      <c r="F102" s="10">
        <v>2829264.4835000001</v>
      </c>
      <c r="G102" s="10">
        <v>847597.86089999997</v>
      </c>
      <c r="H102" s="10">
        <v>1481104.9302000001</v>
      </c>
      <c r="I102" s="11"/>
      <c r="J102" s="12">
        <f t="shared" si="5"/>
        <v>633507.06930000009</v>
      </c>
      <c r="K102" s="13">
        <f t="shared" si="6"/>
        <v>0.74741466268842027</v>
      </c>
      <c r="L102" s="14">
        <v>85</v>
      </c>
      <c r="M102" s="2"/>
    </row>
    <row r="103" spans="1:17" x14ac:dyDescent="0.2">
      <c r="A103" s="7" t="s">
        <v>99</v>
      </c>
      <c r="B103" s="8" t="str">
        <f>IF(OR('Average Weekday'!B103=0,'Average Weekday'!B103=""),"",'Average Weekday'!B103)</f>
        <v/>
      </c>
      <c r="C103" s="9">
        <v>4259962</v>
      </c>
      <c r="D103" s="10">
        <v>4001351</v>
      </c>
      <c r="E103" s="10">
        <v>4025992</v>
      </c>
      <c r="F103" s="10">
        <v>3624227.9906000001</v>
      </c>
      <c r="G103" s="10">
        <v>1237162.8051</v>
      </c>
      <c r="H103" s="10">
        <v>1878769.1862000001</v>
      </c>
      <c r="I103" s="11"/>
      <c r="J103" s="12">
        <f t="shared" si="5"/>
        <v>641606.38110000012</v>
      </c>
      <c r="K103" s="13">
        <f t="shared" si="6"/>
        <v>0.51861111444272612</v>
      </c>
      <c r="L103" s="14">
        <v>60</v>
      </c>
      <c r="M103" s="2"/>
    </row>
    <row r="104" spans="1:17" x14ac:dyDescent="0.2">
      <c r="A104" s="7" t="s">
        <v>100</v>
      </c>
      <c r="B104" s="8" t="str">
        <f>IF(OR('Average Weekday'!B104=0,'Average Weekday'!B104=""),"",'Average Weekday'!B104)</f>
        <v/>
      </c>
      <c r="C104" s="9">
        <v>601662</v>
      </c>
      <c r="D104" s="10">
        <v>539850</v>
      </c>
      <c r="E104" s="10">
        <v>470218</v>
      </c>
      <c r="F104" s="10">
        <v>488687.4192</v>
      </c>
      <c r="G104" s="10">
        <v>192898.58869999999</v>
      </c>
      <c r="H104" s="10">
        <v>171056.53099999999</v>
      </c>
      <c r="I104" s="11"/>
      <c r="J104" s="12">
        <f t="shared" si="5"/>
        <v>-21842.057700000005</v>
      </c>
      <c r="K104" s="13">
        <f t="shared" si="6"/>
        <v>-0.11323078021047235</v>
      </c>
      <c r="L104" s="14">
        <v>173</v>
      </c>
      <c r="M104" s="2"/>
    </row>
    <row r="105" spans="1:17" x14ac:dyDescent="0.2">
      <c r="A105" s="7" t="s">
        <v>101</v>
      </c>
      <c r="B105" s="8" t="str">
        <f>IF(OR('Average Weekday'!B105=0,'Average Weekday'!B105=""),"",'Average Weekday'!B105)</f>
        <v/>
      </c>
      <c r="C105" s="9">
        <v>1626799</v>
      </c>
      <c r="D105" s="10">
        <v>1516439</v>
      </c>
      <c r="E105" s="10">
        <v>1467990</v>
      </c>
      <c r="F105" s="10">
        <v>1564903.6029999999</v>
      </c>
      <c r="G105" s="10">
        <v>812603.15740000003</v>
      </c>
      <c r="H105" s="10">
        <v>835301.47039999999</v>
      </c>
      <c r="I105" s="11"/>
      <c r="J105" s="12">
        <f t="shared" si="5"/>
        <v>22698.312999999966</v>
      </c>
      <c r="K105" s="13">
        <f t="shared" si="6"/>
        <v>2.7932838795046461E-2</v>
      </c>
      <c r="L105" s="14">
        <v>131</v>
      </c>
      <c r="M105" s="2"/>
    </row>
    <row r="106" spans="1:17" x14ac:dyDescent="0.2">
      <c r="A106" s="7" t="s">
        <v>102</v>
      </c>
      <c r="B106" s="8" t="str">
        <f>IF(OR('Average Weekday'!B106=0,'Average Weekday'!B106=""),"",'Average Weekday'!B106)</f>
        <v/>
      </c>
      <c r="C106" s="9">
        <v>2302452</v>
      </c>
      <c r="D106" s="10">
        <v>2112069</v>
      </c>
      <c r="E106" s="10">
        <v>2076297</v>
      </c>
      <c r="F106" s="10">
        <v>1755673.1809</v>
      </c>
      <c r="G106" s="10">
        <v>619405.25089999998</v>
      </c>
      <c r="H106" s="10">
        <v>1018455.8498</v>
      </c>
      <c r="I106" s="11"/>
      <c r="J106" s="12">
        <f t="shared" si="5"/>
        <v>399050.59889999998</v>
      </c>
      <c r="K106" s="13">
        <f t="shared" si="6"/>
        <v>0.64424800777871483</v>
      </c>
      <c r="L106" s="14">
        <v>114</v>
      </c>
      <c r="M106" s="2"/>
    </row>
    <row r="107" spans="1:17" x14ac:dyDescent="0.2">
      <c r="A107" s="7" t="s">
        <v>103</v>
      </c>
      <c r="B107" s="8" t="str">
        <f>IF(OR('Average Weekday'!B107=0,'Average Weekday'!B107=""),"",'Average Weekday'!B107)</f>
        <v/>
      </c>
      <c r="C107" s="9">
        <v>3192801</v>
      </c>
      <c r="D107" s="10">
        <v>3025944</v>
      </c>
      <c r="E107" s="10">
        <v>2937583</v>
      </c>
      <c r="F107" s="10">
        <v>3044937.0029000002</v>
      </c>
      <c r="G107" s="10">
        <v>1088739.2050999999</v>
      </c>
      <c r="H107" s="10">
        <v>1882057.3740000001</v>
      </c>
      <c r="I107" s="11"/>
      <c r="J107" s="12">
        <f t="shared" si="5"/>
        <v>793318.16890000016</v>
      </c>
      <c r="K107" s="13">
        <f t="shared" si="6"/>
        <v>0.72865766676155885</v>
      </c>
      <c r="L107" s="14">
        <v>59</v>
      </c>
      <c r="M107" s="2"/>
    </row>
    <row r="108" spans="1:17" x14ac:dyDescent="0.2">
      <c r="A108" s="7" t="s">
        <v>104</v>
      </c>
      <c r="B108" s="8" t="str">
        <f>IF(OR('Average Weekday'!B108=0,'Average Weekday'!B108=""),"",'Average Weekday'!B108)</f>
        <v/>
      </c>
      <c r="C108" s="9">
        <v>166073</v>
      </c>
      <c r="D108" s="10">
        <v>171205</v>
      </c>
      <c r="E108" s="10">
        <v>178858</v>
      </c>
      <c r="F108" s="10">
        <v>252560.8438</v>
      </c>
      <c r="G108" s="10">
        <v>104460.5238</v>
      </c>
      <c r="H108" s="10">
        <v>151999.92660000001</v>
      </c>
      <c r="I108" s="11"/>
      <c r="J108" s="12">
        <f t="shared" si="5"/>
        <v>47539.402800000011</v>
      </c>
      <c r="K108" s="13">
        <f t="shared" si="6"/>
        <v>0.45509443252475834</v>
      </c>
      <c r="L108" s="14">
        <v>175</v>
      </c>
      <c r="M108" s="2"/>
    </row>
    <row r="109" spans="1:17" x14ac:dyDescent="0.2">
      <c r="A109" s="7" t="s">
        <v>105</v>
      </c>
      <c r="B109" s="8">
        <f>IF(OR('Average Weekday'!B109=0,'Average Weekday'!B109=""),"",'Average Weekday'!B109)</f>
        <v>5</v>
      </c>
      <c r="C109" s="9">
        <v>9690519</v>
      </c>
      <c r="D109" s="10">
        <v>9118992</v>
      </c>
      <c r="E109" s="10">
        <v>8579904</v>
      </c>
      <c r="F109" s="10">
        <v>9410480.6708000004</v>
      </c>
      <c r="G109" s="10">
        <v>5056056.7324000001</v>
      </c>
      <c r="H109" s="10">
        <v>4106097.5943999998</v>
      </c>
      <c r="I109" s="11"/>
      <c r="J109" s="12">
        <f t="shared" si="5"/>
        <v>-949959.13800000027</v>
      </c>
      <c r="K109" s="13">
        <f t="shared" si="6"/>
        <v>-0.18788537951176734</v>
      </c>
      <c r="L109" s="14">
        <v>14</v>
      </c>
      <c r="M109" s="2"/>
    </row>
    <row r="110" spans="1:17" x14ac:dyDescent="0.2">
      <c r="A110" s="7" t="s">
        <v>106</v>
      </c>
      <c r="B110" s="8" t="str">
        <f>IF(OR('Average Weekday'!B110=0,'Average Weekday'!B110=""),"",'Average Weekday'!B110)</f>
        <v/>
      </c>
      <c r="C110" s="9">
        <v>14128504</v>
      </c>
      <c r="D110" s="10">
        <v>13610946</v>
      </c>
      <c r="E110" s="10">
        <v>14070385</v>
      </c>
      <c r="F110" s="10">
        <v>14513167.505600002</v>
      </c>
      <c r="G110" s="10">
        <v>8125583.8830999993</v>
      </c>
      <c r="H110" s="10">
        <v>7938222.659500001</v>
      </c>
      <c r="I110" s="11"/>
      <c r="J110" s="12">
        <f t="shared" si="5"/>
        <v>-187361.22359999828</v>
      </c>
      <c r="K110" s="13">
        <f t="shared" si="6"/>
        <v>-2.3058185884916114E-2</v>
      </c>
      <c r="L110" s="14">
        <v>1</v>
      </c>
      <c r="M110" s="2"/>
    </row>
    <row r="111" spans="1:17" x14ac:dyDescent="0.2">
      <c r="A111" s="7" t="s">
        <v>107</v>
      </c>
      <c r="B111" s="8" t="str">
        <f>IF(OR('Average Weekday'!B111=0,'Average Weekday'!B111=""),"",'Average Weekday'!B111)</f>
        <v/>
      </c>
      <c r="C111" s="9">
        <v>799326</v>
      </c>
      <c r="D111" s="10">
        <v>714299</v>
      </c>
      <c r="E111" s="10">
        <v>678851</v>
      </c>
      <c r="F111" s="10">
        <v>689603.56649999996</v>
      </c>
      <c r="G111" s="10">
        <v>372112.82990000001</v>
      </c>
      <c r="H111" s="10">
        <v>329931.5379</v>
      </c>
      <c r="I111" s="11"/>
      <c r="J111" s="12">
        <f t="shared" si="5"/>
        <v>-42181.292000000016</v>
      </c>
      <c r="K111" s="13">
        <f t="shared" si="6"/>
        <v>-0.11335618825971583</v>
      </c>
      <c r="L111" s="14">
        <v>164</v>
      </c>
      <c r="M111" s="2"/>
      <c r="N111" s="2"/>
      <c r="O111" s="2"/>
      <c r="P111" s="2"/>
      <c r="Q111" s="2"/>
    </row>
    <row r="112" spans="1:17" x14ac:dyDescent="0.2">
      <c r="A112" s="7" t="s">
        <v>108</v>
      </c>
      <c r="B112" s="8" t="str">
        <f>IF(OR('Average Weekday'!B112=0,'Average Weekday'!B112=""),"",'Average Weekday'!B112)</f>
        <v/>
      </c>
      <c r="C112" s="9">
        <v>407070</v>
      </c>
      <c r="D112" s="10">
        <v>409066</v>
      </c>
      <c r="E112" s="10">
        <v>417216</v>
      </c>
      <c r="F112" s="10">
        <v>414352.1605</v>
      </c>
      <c r="G112" s="10">
        <v>174220.02660000001</v>
      </c>
      <c r="H112" s="10">
        <v>182584.58379999999</v>
      </c>
      <c r="I112" s="11"/>
      <c r="J112" s="12">
        <f t="shared" si="5"/>
        <v>8364.5571999999811</v>
      </c>
      <c r="K112" s="13">
        <f t="shared" si="6"/>
        <v>4.8011456336214224E-2</v>
      </c>
      <c r="L112" s="14">
        <v>171</v>
      </c>
      <c r="M112" s="2"/>
    </row>
    <row r="113" spans="1:15" x14ac:dyDescent="0.2">
      <c r="A113" s="7" t="s">
        <v>109</v>
      </c>
      <c r="B113" s="8" t="str">
        <f>IF(OR('Average Weekday'!B113=0,'Average Weekday'!B113=""),"",'Average Weekday'!B113)</f>
        <v/>
      </c>
      <c r="C113" s="9">
        <v>808523</v>
      </c>
      <c r="D113" s="10">
        <v>753176</v>
      </c>
      <c r="E113" s="10">
        <v>665516</v>
      </c>
      <c r="F113" s="10">
        <v>646471.88320000004</v>
      </c>
      <c r="G113" s="10">
        <v>297733.72610000003</v>
      </c>
      <c r="H113" s="10">
        <v>317377.51610000001</v>
      </c>
      <c r="I113" s="11"/>
      <c r="J113" s="12">
        <f t="shared" si="5"/>
        <v>19643.789999999979</v>
      </c>
      <c r="K113" s="13">
        <f t="shared" si="6"/>
        <v>6.5977711888112425E-2</v>
      </c>
      <c r="L113" s="14">
        <v>166</v>
      </c>
      <c r="M113" s="2"/>
    </row>
    <row r="114" spans="1:15" x14ac:dyDescent="0.2">
      <c r="A114" s="23" t="s">
        <v>110</v>
      </c>
      <c r="B114" s="8">
        <f>IF(OR('Average Weekday'!B114=0,'Average Weekday'!B114=""),"",'Average Weekday'!B114)</f>
        <v>6</v>
      </c>
      <c r="C114" s="9">
        <v>3698642</v>
      </c>
      <c r="D114" s="10">
        <v>3944025</v>
      </c>
      <c r="E114" s="10">
        <v>4075850</v>
      </c>
      <c r="F114" s="10">
        <v>4344779.7993000001</v>
      </c>
      <c r="G114" s="10">
        <v>2004367.8885999999</v>
      </c>
      <c r="H114" s="10">
        <v>1897313.2586999999</v>
      </c>
      <c r="I114" s="11"/>
      <c r="J114" s="12">
        <f t="shared" si="5"/>
        <v>-107054.62990000006</v>
      </c>
      <c r="K114" s="13">
        <f t="shared" si="6"/>
        <v>-5.3410669023826261E-2</v>
      </c>
      <c r="L114" s="14">
        <v>57</v>
      </c>
      <c r="M114" s="2"/>
    </row>
    <row r="115" spans="1:15" x14ac:dyDescent="0.2">
      <c r="A115" s="7" t="s">
        <v>111</v>
      </c>
      <c r="B115" s="8" t="str">
        <f>IF(OR('Average Weekday'!B115=0,'Average Weekday'!B115=""),"",'Average Weekday'!B115)</f>
        <v/>
      </c>
      <c r="C115" s="9">
        <v>2993865</v>
      </c>
      <c r="D115" s="10">
        <v>2620903</v>
      </c>
      <c r="E115" s="10">
        <v>2669079</v>
      </c>
      <c r="F115" s="10">
        <v>2786501.1957999999</v>
      </c>
      <c r="G115" s="10">
        <v>933881.18350000004</v>
      </c>
      <c r="H115" s="10">
        <v>1556641.2852</v>
      </c>
      <c r="I115" s="11"/>
      <c r="J115" s="12">
        <f t="shared" si="5"/>
        <v>622760.1017</v>
      </c>
      <c r="K115" s="13">
        <f t="shared" si="6"/>
        <v>0.66685153604446723</v>
      </c>
      <c r="L115" s="14">
        <v>77</v>
      </c>
      <c r="M115" s="2"/>
      <c r="N115" s="2"/>
      <c r="O115" s="2"/>
    </row>
    <row r="116" spans="1:15" x14ac:dyDescent="0.2">
      <c r="A116" s="7" t="s">
        <v>112</v>
      </c>
      <c r="B116" s="8" t="str">
        <f>IF(OR('Average Weekday'!B116=0,'Average Weekday'!B116=""),"",'Average Weekday'!B116)</f>
        <v/>
      </c>
      <c r="C116" s="9">
        <v>4385456</v>
      </c>
      <c r="D116" s="10">
        <v>4437771</v>
      </c>
      <c r="E116" s="10">
        <v>4355443</v>
      </c>
      <c r="F116" s="10">
        <v>4638863.1595999999</v>
      </c>
      <c r="G116" s="10">
        <v>2258329.5381</v>
      </c>
      <c r="H116" s="10">
        <v>2151649.5133000002</v>
      </c>
      <c r="I116" s="11"/>
      <c r="J116" s="12">
        <f t="shared" si="5"/>
        <v>-106680.02479999978</v>
      </c>
      <c r="K116" s="13">
        <f t="shared" si="6"/>
        <v>-4.7238466751735826E-2</v>
      </c>
      <c r="L116" s="14">
        <v>48</v>
      </c>
      <c r="M116" s="2"/>
    </row>
    <row r="117" spans="1:15" x14ac:dyDescent="0.2">
      <c r="A117" s="7" t="s">
        <v>113</v>
      </c>
      <c r="B117" s="8" t="str">
        <f>IF(OR('Average Weekday'!B117=0,'Average Weekday'!B117=""),"",'Average Weekday'!B117)</f>
        <v/>
      </c>
      <c r="C117" s="9">
        <v>350065</v>
      </c>
      <c r="D117" s="10">
        <v>268474</v>
      </c>
      <c r="E117" s="10">
        <v>221605</v>
      </c>
      <c r="F117" s="10">
        <v>216367.2218</v>
      </c>
      <c r="G117" s="10">
        <v>82445.453699999998</v>
      </c>
      <c r="H117" s="10">
        <v>55872.240400000002</v>
      </c>
      <c r="I117" s="11"/>
      <c r="J117" s="12">
        <f t="shared" si="5"/>
        <v>-26573.213299999996</v>
      </c>
      <c r="K117" s="13">
        <f t="shared" si="6"/>
        <v>-0.32231265773239354</v>
      </c>
      <c r="L117" s="14">
        <v>185</v>
      </c>
      <c r="M117" s="2"/>
    </row>
    <row r="118" spans="1:15" x14ac:dyDescent="0.2">
      <c r="A118" s="7" t="s">
        <v>114</v>
      </c>
      <c r="B118" s="8" t="str">
        <f>IF(OR('Average Weekday'!B118=0,'Average Weekday'!B118=""),"",'Average Weekday'!B118)</f>
        <v/>
      </c>
      <c r="C118" s="9">
        <v>3106946</v>
      </c>
      <c r="D118" s="10">
        <v>2912431</v>
      </c>
      <c r="E118" s="10">
        <v>2752947</v>
      </c>
      <c r="F118" s="10">
        <v>2926584.6219000001</v>
      </c>
      <c r="G118" s="10">
        <v>1481711.6821000001</v>
      </c>
      <c r="H118" s="10">
        <v>1577448.1469000001</v>
      </c>
      <c r="I118" s="11"/>
      <c r="J118" s="12">
        <f t="shared" si="5"/>
        <v>95736.464799999958</v>
      </c>
      <c r="K118" s="13">
        <f t="shared" si="6"/>
        <v>6.4612073965911232E-2</v>
      </c>
      <c r="L118" s="14">
        <v>75</v>
      </c>
      <c r="M118" s="2"/>
    </row>
    <row r="119" spans="1:15" x14ac:dyDescent="0.2">
      <c r="A119" s="7" t="s">
        <v>115</v>
      </c>
      <c r="B119" s="8" t="str">
        <f>IF(OR('Average Weekday'!B119=0,'Average Weekday'!B119=""),"",'Average Weekday'!B119)</f>
        <v/>
      </c>
      <c r="C119" s="9">
        <v>795731</v>
      </c>
      <c r="D119" s="10">
        <v>750674</v>
      </c>
      <c r="E119" s="10">
        <v>694778</v>
      </c>
      <c r="F119" s="10">
        <v>751179.19140000001</v>
      </c>
      <c r="G119" s="10">
        <v>321584.55190000002</v>
      </c>
      <c r="H119" s="10">
        <v>333201.70159999997</v>
      </c>
      <c r="I119" s="11"/>
      <c r="J119" s="12">
        <f t="shared" si="5"/>
        <v>11617.149699999951</v>
      </c>
      <c r="K119" s="13">
        <f t="shared" si="6"/>
        <v>3.6124713178425381E-2</v>
      </c>
      <c r="L119" s="14">
        <v>162</v>
      </c>
      <c r="M119" s="2"/>
    </row>
    <row r="120" spans="1:15" x14ac:dyDescent="0.2">
      <c r="A120" s="7" t="s">
        <v>116</v>
      </c>
      <c r="B120" s="8">
        <f>IF(OR('Average Weekday'!B120=0,'Average Weekday'!B120=""),"",'Average Weekday'!B120)</f>
        <v>4</v>
      </c>
      <c r="C120" s="9"/>
      <c r="D120" s="10">
        <v>667794</v>
      </c>
      <c r="E120" s="10">
        <v>660595</v>
      </c>
      <c r="F120" s="10">
        <v>619962.49360000005</v>
      </c>
      <c r="G120" s="10">
        <v>299223.93670000002</v>
      </c>
      <c r="H120" s="10">
        <v>333624.23149999999</v>
      </c>
      <c r="I120" s="11"/>
      <c r="J120" s="12">
        <f t="shared" si="5"/>
        <v>34400.294799999974</v>
      </c>
      <c r="K120" s="13">
        <f t="shared" si="6"/>
        <v>0.11496504985324582</v>
      </c>
      <c r="L120" s="14">
        <v>161</v>
      </c>
      <c r="M120" s="2"/>
    </row>
    <row r="121" spans="1:15" x14ac:dyDescent="0.2">
      <c r="A121" s="7" t="s">
        <v>117</v>
      </c>
      <c r="B121" s="8" t="str">
        <f>IF(OR('Average Weekday'!B121=0,'Average Weekday'!B121=""),"",'Average Weekday'!B121)</f>
        <v/>
      </c>
      <c r="C121" s="9">
        <v>1832359</v>
      </c>
      <c r="D121" s="10">
        <v>1807795</v>
      </c>
      <c r="E121" s="10">
        <v>1766980</v>
      </c>
      <c r="F121" s="10">
        <v>1959613.0776</v>
      </c>
      <c r="G121" s="10">
        <v>1123571.2012</v>
      </c>
      <c r="H121" s="10">
        <v>1131226.9757999999</v>
      </c>
      <c r="I121" s="11"/>
      <c r="J121" s="12">
        <f t="shared" si="5"/>
        <v>7655.7745999998879</v>
      </c>
      <c r="K121" s="13">
        <f t="shared" si="6"/>
        <v>6.813786782558456E-3</v>
      </c>
      <c r="L121" s="14">
        <v>107</v>
      </c>
      <c r="M121" s="2"/>
    </row>
    <row r="122" spans="1:15" x14ac:dyDescent="0.2">
      <c r="A122" s="7" t="s">
        <v>118</v>
      </c>
      <c r="B122" s="8" t="str">
        <f>IF(OR('Average Weekday'!B122=0,'Average Weekday'!B122=""),"",'Average Weekday'!B122)</f>
        <v/>
      </c>
      <c r="C122" s="9">
        <v>5539186</v>
      </c>
      <c r="D122" s="10">
        <v>5232078</v>
      </c>
      <c r="E122" s="10">
        <v>5311039</v>
      </c>
      <c r="F122" s="10">
        <v>4884230.4556999998</v>
      </c>
      <c r="G122" s="10">
        <v>2368431.3942999998</v>
      </c>
      <c r="H122" s="10">
        <v>2215773.0473000002</v>
      </c>
      <c r="I122" s="11"/>
      <c r="J122" s="12">
        <f t="shared" si="5"/>
        <v>-152658.3469999996</v>
      </c>
      <c r="K122" s="13">
        <f t="shared" si="6"/>
        <v>-6.4455465067468604E-2</v>
      </c>
      <c r="L122" s="14">
        <v>44</v>
      </c>
      <c r="M122" s="2"/>
    </row>
    <row r="123" spans="1:15" x14ac:dyDescent="0.2">
      <c r="A123" s="7" t="s">
        <v>119</v>
      </c>
      <c r="B123" s="8" t="str">
        <f>IF(OR('Average Weekday'!B123=0,'Average Weekday'!B123=""),"",'Average Weekday'!B123)</f>
        <v/>
      </c>
      <c r="C123" s="9">
        <v>3242550</v>
      </c>
      <c r="D123" s="10">
        <v>2444841</v>
      </c>
      <c r="E123" s="10">
        <v>2358787</v>
      </c>
      <c r="F123" s="10">
        <v>2505105.9347999999</v>
      </c>
      <c r="G123" s="10">
        <v>1229245.6069</v>
      </c>
      <c r="H123" s="10">
        <v>1302240.0253000001</v>
      </c>
      <c r="I123" s="11"/>
      <c r="J123" s="12">
        <f t="shared" si="5"/>
        <v>72994.418400000082</v>
      </c>
      <c r="K123" s="13">
        <f t="shared" si="6"/>
        <v>5.938147591520189E-2</v>
      </c>
      <c r="L123" s="14">
        <v>100</v>
      </c>
      <c r="M123" s="2"/>
    </row>
    <row r="124" spans="1:15" x14ac:dyDescent="0.2">
      <c r="A124" s="7" t="s">
        <v>120</v>
      </c>
      <c r="B124" s="8" t="str">
        <f>IF(OR('Average Weekday'!B124=0,'Average Weekday'!B124=""),"",'Average Weekday'!B124)</f>
        <v/>
      </c>
      <c r="C124" s="9">
        <v>1687040</v>
      </c>
      <c r="D124" s="10">
        <v>1356607</v>
      </c>
      <c r="E124" s="10">
        <v>1275571</v>
      </c>
      <c r="F124" s="10">
        <v>1335267.8293999999</v>
      </c>
      <c r="G124" s="10">
        <v>675039.63439999998</v>
      </c>
      <c r="H124" s="10">
        <v>740970.03240000003</v>
      </c>
      <c r="I124" s="11"/>
      <c r="J124" s="12">
        <f t="shared" si="5"/>
        <v>65930.398000000045</v>
      </c>
      <c r="K124" s="13">
        <f t="shared" si="6"/>
        <v>9.7668928815715247E-2</v>
      </c>
      <c r="L124" s="14">
        <v>134</v>
      </c>
      <c r="M124" s="2"/>
    </row>
    <row r="125" spans="1:15" x14ac:dyDescent="0.2">
      <c r="A125" s="7" t="s">
        <v>121</v>
      </c>
      <c r="B125" s="8">
        <f>IF(OR('Average Weekday'!B125=0,'Average Weekday'!B125=""),"",'Average Weekday'!B125)</f>
        <v>7</v>
      </c>
      <c r="C125" s="9">
        <v>4273617</v>
      </c>
      <c r="D125" s="10">
        <v>3694709</v>
      </c>
      <c r="E125" s="10">
        <v>3761218</v>
      </c>
      <c r="F125" s="10">
        <v>3775351.3434000001</v>
      </c>
      <c r="G125" s="10">
        <v>1683152.1259000001</v>
      </c>
      <c r="H125" s="10">
        <v>1852920.1553</v>
      </c>
      <c r="I125" s="11"/>
      <c r="J125" s="12">
        <f t="shared" si="5"/>
        <v>169768.02939999988</v>
      </c>
      <c r="K125" s="13">
        <f t="shared" si="6"/>
        <v>0.10086315240770233</v>
      </c>
      <c r="L125" s="14">
        <v>62</v>
      </c>
      <c r="M125" s="2"/>
    </row>
    <row r="126" spans="1:15" x14ac:dyDescent="0.2">
      <c r="A126" s="7" t="s">
        <v>122</v>
      </c>
      <c r="B126" s="8" t="str">
        <f>IF(OR('Average Weekday'!B126=0,'Average Weekday'!B126=""),"",'Average Weekday'!B126)</f>
        <v/>
      </c>
      <c r="C126" s="9">
        <v>7640401</v>
      </c>
      <c r="D126" s="10">
        <v>6253326</v>
      </c>
      <c r="E126" s="10">
        <v>5883098</v>
      </c>
      <c r="F126" s="10">
        <v>6429205.5054000001</v>
      </c>
      <c r="G126" s="10">
        <v>2950300.4432000001</v>
      </c>
      <c r="H126" s="10">
        <v>3027865.0548</v>
      </c>
      <c r="I126" s="11"/>
      <c r="J126" s="12">
        <f t="shared" si="5"/>
        <v>77564.611599999946</v>
      </c>
      <c r="K126" s="13">
        <f t="shared" si="6"/>
        <v>2.6290411127034449E-2</v>
      </c>
      <c r="L126" s="14">
        <v>25</v>
      </c>
      <c r="M126" s="2"/>
    </row>
    <row r="127" spans="1:15" x14ac:dyDescent="0.2">
      <c r="A127" s="7" t="s">
        <v>123</v>
      </c>
      <c r="B127" s="8" t="str">
        <f>IF(OR('Average Weekday'!B127=0,'Average Weekday'!B127=""),"",'Average Weekday'!B127)</f>
        <v/>
      </c>
      <c r="C127" s="9">
        <v>4480859</v>
      </c>
      <c r="D127" s="10">
        <v>4150049</v>
      </c>
      <c r="E127" s="10">
        <v>4039123</v>
      </c>
      <c r="F127" s="10">
        <v>4136041.1886999998</v>
      </c>
      <c r="G127" s="10">
        <v>1486050.6310000001</v>
      </c>
      <c r="H127" s="10">
        <v>2337707.8738000002</v>
      </c>
      <c r="I127" s="11"/>
      <c r="J127" s="12">
        <f t="shared" si="5"/>
        <v>851657.24280000012</v>
      </c>
      <c r="K127" s="13">
        <f t="shared" si="6"/>
        <v>0.57310109429239231</v>
      </c>
      <c r="L127" s="14">
        <v>38</v>
      </c>
      <c r="M127" s="2"/>
    </row>
    <row r="128" spans="1:15" x14ac:dyDescent="0.2">
      <c r="A128" s="7" t="s">
        <v>124</v>
      </c>
      <c r="B128" s="8" t="str">
        <f>IF(OR('Average Weekday'!B128=0,'Average Weekday'!B128=""),"",'Average Weekday'!B128)</f>
        <v/>
      </c>
      <c r="C128" s="9">
        <v>473131</v>
      </c>
      <c r="D128" s="10">
        <v>421348</v>
      </c>
      <c r="E128" s="10">
        <v>386839</v>
      </c>
      <c r="F128" s="10">
        <v>372058.51630000002</v>
      </c>
      <c r="G128" s="10">
        <v>140709.65609999999</v>
      </c>
      <c r="H128" s="10">
        <v>221881.94820000001</v>
      </c>
      <c r="I128" s="11"/>
      <c r="J128" s="12">
        <f t="shared" si="5"/>
        <v>81172.292100000021</v>
      </c>
      <c r="K128" s="13">
        <f t="shared" si="6"/>
        <v>0.57687790838115782</v>
      </c>
      <c r="L128" s="14">
        <v>170</v>
      </c>
      <c r="M128" s="2"/>
    </row>
    <row r="129" spans="1:13" x14ac:dyDescent="0.2">
      <c r="A129" s="7" t="s">
        <v>125</v>
      </c>
      <c r="B129" s="8" t="str">
        <f>IF(OR('Average Weekday'!B129=0,'Average Weekday'!B129=""),"",'Average Weekday'!B129)</f>
        <v/>
      </c>
      <c r="C129" s="9">
        <v>5294225</v>
      </c>
      <c r="D129" s="10">
        <v>5018980</v>
      </c>
      <c r="E129" s="10">
        <v>4598597</v>
      </c>
      <c r="F129" s="10">
        <v>4364747.7869999995</v>
      </c>
      <c r="G129" s="10">
        <v>2889986.1025</v>
      </c>
      <c r="H129" s="10">
        <v>2630877.3544000001</v>
      </c>
      <c r="I129" s="11"/>
      <c r="J129" s="12">
        <f t="shared" si="5"/>
        <v>-259108.74809999997</v>
      </c>
      <c r="K129" s="13">
        <f t="shared" si="6"/>
        <v>-8.9657437409770363E-2</v>
      </c>
      <c r="L129" s="14">
        <v>29</v>
      </c>
      <c r="M129" s="2"/>
    </row>
    <row r="130" spans="1:13" x14ac:dyDescent="0.2">
      <c r="A130" s="7" t="s">
        <v>126</v>
      </c>
      <c r="B130" s="8" t="str">
        <f>IF(OR('Average Weekday'!B130=0,'Average Weekday'!B130=""),"",'Average Weekday'!B130)</f>
        <v/>
      </c>
      <c r="C130" s="9">
        <v>7643449</v>
      </c>
      <c r="D130" s="10">
        <v>7076500</v>
      </c>
      <c r="E130" s="10">
        <v>7155626</v>
      </c>
      <c r="F130" s="10">
        <v>7085374.0926999999</v>
      </c>
      <c r="G130" s="10">
        <v>4655268.8070999999</v>
      </c>
      <c r="H130" s="10">
        <v>4025013.3555000001</v>
      </c>
      <c r="I130" s="11"/>
      <c r="J130" s="12">
        <f t="shared" si="5"/>
        <v>-630255.4515999998</v>
      </c>
      <c r="K130" s="13">
        <f t="shared" si="6"/>
        <v>-0.1353854047351172</v>
      </c>
      <c r="L130" s="14">
        <v>15</v>
      </c>
      <c r="M130" s="2"/>
    </row>
    <row r="131" spans="1:13" x14ac:dyDescent="0.2">
      <c r="A131" s="7" t="s">
        <v>127</v>
      </c>
      <c r="B131" s="8" t="str">
        <f>IF(OR('Average Weekday'!B131=0,'Average Weekday'!B131=""),"",'Average Weekday'!B131)</f>
        <v/>
      </c>
      <c r="C131" s="9">
        <v>3968957</v>
      </c>
      <c r="D131" s="10">
        <v>3708744</v>
      </c>
      <c r="E131" s="10">
        <v>3831383</v>
      </c>
      <c r="F131" s="10">
        <v>3887350.0567999999</v>
      </c>
      <c r="G131" s="10">
        <v>2719315.0874000001</v>
      </c>
      <c r="H131" s="10">
        <v>2317884.8106999998</v>
      </c>
      <c r="I131" s="11"/>
      <c r="J131" s="12">
        <f t="shared" si="5"/>
        <v>-401430.27670000028</v>
      </c>
      <c r="K131" s="13">
        <f t="shared" si="6"/>
        <v>-0.14762183262985423</v>
      </c>
      <c r="L131" s="14">
        <v>39</v>
      </c>
      <c r="M131" s="2"/>
    </row>
    <row r="132" spans="1:13" x14ac:dyDescent="0.2">
      <c r="A132" s="7" t="s">
        <v>128</v>
      </c>
      <c r="B132" s="8" t="str">
        <f>IF(OR('Average Weekday'!B132=0,'Average Weekday'!B132=""),"",'Average Weekday'!B132)</f>
        <v/>
      </c>
      <c r="C132" s="9">
        <v>3190039</v>
      </c>
      <c r="D132" s="10">
        <v>2873012</v>
      </c>
      <c r="E132" s="10">
        <v>2930455</v>
      </c>
      <c r="F132" s="10">
        <v>3070277.6412</v>
      </c>
      <c r="G132" s="10">
        <v>1855882.7855</v>
      </c>
      <c r="H132" s="10">
        <v>1790783.3814000001</v>
      </c>
      <c r="I132" s="11"/>
      <c r="J132" s="12">
        <f t="shared" si="5"/>
        <v>-65099.404099999927</v>
      </c>
      <c r="K132" s="13">
        <f t="shared" si="6"/>
        <v>-3.5077325253847463E-2</v>
      </c>
      <c r="L132" s="14">
        <v>66</v>
      </c>
      <c r="M132" s="2"/>
    </row>
    <row r="133" spans="1:13" x14ac:dyDescent="0.2">
      <c r="A133" s="7" t="s">
        <v>129</v>
      </c>
      <c r="B133" s="8" t="str">
        <f>IF(OR('Average Weekday'!B133=0,'Average Weekday'!B133=""),"",'Average Weekday'!B133)</f>
        <v/>
      </c>
      <c r="C133" s="9">
        <v>2982823</v>
      </c>
      <c r="D133" s="10">
        <v>2810183</v>
      </c>
      <c r="E133" s="10">
        <v>2629563</v>
      </c>
      <c r="F133" s="10">
        <v>2687739.6965000001</v>
      </c>
      <c r="G133" s="10">
        <v>850939.76080000005</v>
      </c>
      <c r="H133" s="10">
        <v>1370341.3625</v>
      </c>
      <c r="I133" s="11"/>
      <c r="J133" s="12">
        <f t="shared" ref="J133:J196" si="8">IF(AND(G133=0,G133=0),"",H133-G133)</f>
        <v>519401.6017</v>
      </c>
      <c r="K133" s="13">
        <f t="shared" ref="K133:K196" si="9">IFERROR(J133/G133,"")</f>
        <v>0.61038586469586431</v>
      </c>
      <c r="L133" s="14">
        <v>94</v>
      </c>
      <c r="M133" s="2"/>
    </row>
    <row r="134" spans="1:13" x14ac:dyDescent="0.2">
      <c r="A134" s="7" t="s">
        <v>130</v>
      </c>
      <c r="B134" s="8" t="str">
        <f>IF(OR('Average Weekday'!B134=0,'Average Weekday'!B134=""),"",'Average Weekday'!B134)</f>
        <v/>
      </c>
      <c r="C134" s="9">
        <v>696383</v>
      </c>
      <c r="D134" s="10">
        <v>645334</v>
      </c>
      <c r="E134" s="10">
        <v>614016</v>
      </c>
      <c r="F134" s="10">
        <v>613833.36</v>
      </c>
      <c r="G134" s="10">
        <v>214214.17430000001</v>
      </c>
      <c r="H134" s="10">
        <v>330665.4327</v>
      </c>
      <c r="I134" s="11"/>
      <c r="J134" s="12">
        <f t="shared" si="8"/>
        <v>116451.25839999999</v>
      </c>
      <c r="K134" s="13">
        <f t="shared" si="9"/>
        <v>0.54362069541165736</v>
      </c>
      <c r="L134" s="14">
        <v>163</v>
      </c>
      <c r="M134" s="2"/>
    </row>
    <row r="135" spans="1:13" x14ac:dyDescent="0.2">
      <c r="A135" s="7" t="s">
        <v>131</v>
      </c>
      <c r="B135" s="8" t="str">
        <f>IF(OR('Average Weekday'!B135=0,'Average Weekday'!B135=""),"",'Average Weekday'!B135)</f>
        <v/>
      </c>
      <c r="C135" s="9">
        <v>3241353</v>
      </c>
      <c r="D135" s="10">
        <v>3014525</v>
      </c>
      <c r="E135" s="10">
        <v>2836220</v>
      </c>
      <c r="F135" s="10">
        <v>2807325.0210000002</v>
      </c>
      <c r="G135" s="10">
        <v>1057161.4505</v>
      </c>
      <c r="H135" s="10">
        <v>1625702.2422</v>
      </c>
      <c r="I135" s="11"/>
      <c r="J135" s="12">
        <f t="shared" si="8"/>
        <v>568540.79169999994</v>
      </c>
      <c r="K135" s="13">
        <f t="shared" si="9"/>
        <v>0.53779939803054699</v>
      </c>
      <c r="L135" s="14">
        <v>70</v>
      </c>
      <c r="M135" s="2"/>
    </row>
    <row r="136" spans="1:13" s="4" customFormat="1" x14ac:dyDescent="0.2">
      <c r="A136" s="7" t="s">
        <v>132</v>
      </c>
      <c r="B136" s="8" t="str">
        <f>IF(OR('Average Weekday'!B136=0,'Average Weekday'!B136=""),"",'Average Weekday'!B136)</f>
        <v/>
      </c>
      <c r="C136" s="9">
        <v>95316</v>
      </c>
      <c r="D136" s="10">
        <v>123642</v>
      </c>
      <c r="E136" s="10">
        <v>109151</v>
      </c>
      <c r="F136" s="10">
        <v>197849.28099999999</v>
      </c>
      <c r="G136" s="10">
        <v>155992.5356</v>
      </c>
      <c r="H136" s="10">
        <v>532157.66599999997</v>
      </c>
      <c r="I136" s="11"/>
      <c r="J136" s="12"/>
      <c r="K136" s="13"/>
      <c r="L136" s="22"/>
      <c r="M136" s="2"/>
    </row>
    <row r="137" spans="1:13" x14ac:dyDescent="0.2">
      <c r="A137" s="15" t="s">
        <v>133</v>
      </c>
      <c r="B137" s="8" t="str">
        <f>IF(OR('Average Weekday'!B137=0,'Average Weekday'!B137=""),"",'Average Weekday'!B137)</f>
        <v/>
      </c>
      <c r="C137" s="16">
        <f t="shared" ref="C137" si="10">SUM(C98:C136)</f>
        <v>128212381</v>
      </c>
      <c r="D137" s="17">
        <f t="shared" ref="D137:E137" si="11">SUM(D98:D136)</f>
        <v>118715667</v>
      </c>
      <c r="E137" s="17">
        <f t="shared" si="11"/>
        <v>116996185</v>
      </c>
      <c r="F137" s="17">
        <f t="shared" ref="F137:G137" si="12">SUM(F98:F136)</f>
        <v>119868296.28590001</v>
      </c>
      <c r="G137" s="17">
        <f t="shared" si="12"/>
        <v>57417779.958899982</v>
      </c>
      <c r="H137" s="17">
        <v>63872190.451400004</v>
      </c>
      <c r="I137" s="18"/>
      <c r="J137" s="19">
        <f t="shared" si="8"/>
        <v>6454410.4925000221</v>
      </c>
      <c r="K137" s="20">
        <f t="shared" si="9"/>
        <v>0.11241135580512049</v>
      </c>
      <c r="L137" s="21"/>
      <c r="M137" s="2"/>
    </row>
    <row r="138" spans="1:13" ht="3" customHeight="1" x14ac:dyDescent="0.2">
      <c r="A138" s="42"/>
      <c r="B138" s="43" t="str">
        <f>IF(OR('Average Weekday'!B138=0,'Average Weekday'!B138=""),"",'Average Weekday'!B138)</f>
        <v/>
      </c>
      <c r="C138" s="43"/>
      <c r="D138" s="43"/>
      <c r="E138" s="43"/>
      <c r="F138" s="43"/>
      <c r="G138" s="43"/>
      <c r="H138" s="43"/>
      <c r="I138" s="43"/>
      <c r="J138" s="43" t="str">
        <f t="shared" si="8"/>
        <v/>
      </c>
      <c r="K138" s="43" t="str">
        <f t="shared" si="9"/>
        <v/>
      </c>
      <c r="L138" s="44"/>
      <c r="M138" s="2"/>
    </row>
    <row r="139" spans="1:13" x14ac:dyDescent="0.2">
      <c r="A139" s="7" t="s">
        <v>134</v>
      </c>
      <c r="B139" s="8" t="str">
        <f>IF(OR('Average Weekday'!B139=0,'Average Weekday'!B139=""),"",'Average Weekday'!B139)</f>
        <v/>
      </c>
      <c r="C139" s="9">
        <v>1345803</v>
      </c>
      <c r="D139" s="10">
        <v>1286245</v>
      </c>
      <c r="E139" s="10">
        <v>1268354</v>
      </c>
      <c r="F139" s="10">
        <v>1231336.7801000001</v>
      </c>
      <c r="G139" s="10">
        <v>667183.30900000001</v>
      </c>
      <c r="H139" s="10">
        <v>631401.71849999996</v>
      </c>
      <c r="I139" s="11"/>
      <c r="J139" s="12">
        <f t="shared" si="8"/>
        <v>-35781.590500000049</v>
      </c>
      <c r="K139" s="13">
        <f t="shared" si="9"/>
        <v>-5.3630823819065365E-2</v>
      </c>
      <c r="L139" s="14">
        <v>138</v>
      </c>
      <c r="M139" s="2"/>
    </row>
    <row r="140" spans="1:13" x14ac:dyDescent="0.2">
      <c r="A140" s="7" t="s">
        <v>135</v>
      </c>
      <c r="B140" s="8" t="str">
        <f>IF(OR('Average Weekday'!B140=0,'Average Weekday'!B140=""),"",'Average Weekday'!B140)</f>
        <v/>
      </c>
      <c r="C140" s="9">
        <v>1755288</v>
      </c>
      <c r="D140" s="10">
        <v>1698724</v>
      </c>
      <c r="E140" s="10">
        <v>1626985</v>
      </c>
      <c r="F140" s="10">
        <v>1600339.8411000001</v>
      </c>
      <c r="G140" s="10">
        <v>935047.37860000005</v>
      </c>
      <c r="H140" s="10">
        <v>901790.66330000001</v>
      </c>
      <c r="I140" s="11"/>
      <c r="J140" s="12">
        <f t="shared" si="8"/>
        <v>-33256.71530000004</v>
      </c>
      <c r="K140" s="13">
        <f t="shared" si="9"/>
        <v>-3.5566877209787663E-2</v>
      </c>
      <c r="L140" s="14">
        <v>126</v>
      </c>
      <c r="M140" s="2"/>
    </row>
    <row r="141" spans="1:13" x14ac:dyDescent="0.2">
      <c r="A141" s="7" t="s">
        <v>136</v>
      </c>
      <c r="B141" s="8" t="str">
        <f>IF(OR('Average Weekday'!B141=0,'Average Weekday'!B141=""),"",'Average Weekday'!B141)</f>
        <v/>
      </c>
      <c r="C141" s="9">
        <v>3101783</v>
      </c>
      <c r="D141" s="10">
        <v>3016184</v>
      </c>
      <c r="E141" s="10">
        <v>2797181</v>
      </c>
      <c r="F141" s="10">
        <v>2646201.7475000001</v>
      </c>
      <c r="G141" s="10">
        <v>1630675.8343</v>
      </c>
      <c r="H141" s="10">
        <v>1586532.3467000001</v>
      </c>
      <c r="I141" s="11"/>
      <c r="J141" s="12">
        <f t="shared" si="8"/>
        <v>-44143.487599999877</v>
      </c>
      <c r="K141" s="13">
        <f t="shared" si="9"/>
        <v>-2.7070670130430519E-2</v>
      </c>
      <c r="L141" s="14">
        <v>74</v>
      </c>
      <c r="M141" s="2"/>
    </row>
    <row r="142" spans="1:13" x14ac:dyDescent="0.2">
      <c r="A142" s="7" t="s">
        <v>137</v>
      </c>
      <c r="B142" s="8" t="str">
        <f>IF(OR('Average Weekday'!B142=0,'Average Weekday'!B142=""),"",'Average Weekday'!B142)</f>
        <v/>
      </c>
      <c r="C142" s="9">
        <v>2823377</v>
      </c>
      <c r="D142" s="10">
        <v>2744728</v>
      </c>
      <c r="E142" s="10">
        <v>2630040</v>
      </c>
      <c r="F142" s="10">
        <v>2625148.3297000001</v>
      </c>
      <c r="G142" s="10">
        <v>1652958.1905</v>
      </c>
      <c r="H142" s="10">
        <v>1524544.4924999999</v>
      </c>
      <c r="I142" s="11"/>
      <c r="J142" s="12">
        <f t="shared" si="8"/>
        <v>-128413.69800000009</v>
      </c>
      <c r="K142" s="13">
        <f t="shared" si="9"/>
        <v>-7.7687202700000832E-2</v>
      </c>
      <c r="L142" s="14">
        <v>80</v>
      </c>
      <c r="M142" s="2"/>
    </row>
    <row r="143" spans="1:13" x14ac:dyDescent="0.2">
      <c r="A143" s="7" t="s">
        <v>138</v>
      </c>
      <c r="B143" s="8" t="str">
        <f>IF(OR('Average Weekday'!B143=0,'Average Weekday'!B143=""),"",'Average Weekday'!B143)</f>
        <v/>
      </c>
      <c r="C143" s="9">
        <v>3664082</v>
      </c>
      <c r="D143" s="10">
        <v>3521323</v>
      </c>
      <c r="E143" s="10">
        <v>3370554</v>
      </c>
      <c r="F143" s="10">
        <v>3367438.0772000002</v>
      </c>
      <c r="G143" s="10">
        <v>2206526.1031999998</v>
      </c>
      <c r="H143" s="10">
        <v>2114292.659</v>
      </c>
      <c r="I143" s="11"/>
      <c r="J143" s="12">
        <f t="shared" si="8"/>
        <v>-92233.444199999794</v>
      </c>
      <c r="K143" s="13">
        <f t="shared" si="9"/>
        <v>-4.1800295979385359E-2</v>
      </c>
      <c r="L143" s="14">
        <v>49</v>
      </c>
      <c r="M143" s="2"/>
    </row>
    <row r="144" spans="1:13" x14ac:dyDescent="0.2">
      <c r="A144" s="7" t="s">
        <v>139</v>
      </c>
      <c r="B144" s="8" t="str">
        <f>IF(OR('Average Weekday'!B144=0,'Average Weekday'!B144=""),"",'Average Weekday'!B144)</f>
        <v/>
      </c>
      <c r="C144" s="9">
        <v>3629368</v>
      </c>
      <c r="D144" s="10">
        <v>3527111</v>
      </c>
      <c r="E144" s="10">
        <v>3327193</v>
      </c>
      <c r="F144" s="10">
        <v>3074727.3705000002</v>
      </c>
      <c r="G144" s="10">
        <v>1242172.6176</v>
      </c>
      <c r="H144" s="10">
        <v>1563475.7555</v>
      </c>
      <c r="I144" s="11"/>
      <c r="J144" s="12">
        <f t="shared" si="8"/>
        <v>321303.13789999997</v>
      </c>
      <c r="K144" s="13">
        <f t="shared" si="9"/>
        <v>0.25866222886219253</v>
      </c>
      <c r="L144" s="14">
        <v>76</v>
      </c>
      <c r="M144" s="2"/>
    </row>
    <row r="145" spans="1:13" x14ac:dyDescent="0.2">
      <c r="A145" s="7" t="s">
        <v>140</v>
      </c>
      <c r="B145" s="8" t="str">
        <f>IF(OR('Average Weekday'!B145=0,'Average Weekday'!B145=""),"",'Average Weekday'!B145)</f>
        <v/>
      </c>
      <c r="C145" s="9">
        <v>2716439</v>
      </c>
      <c r="D145" s="10">
        <v>2600357</v>
      </c>
      <c r="E145" s="10">
        <v>2375913</v>
      </c>
      <c r="F145" s="10">
        <v>2351562.4284000001</v>
      </c>
      <c r="G145" s="10">
        <v>1316645.6105</v>
      </c>
      <c r="H145" s="10">
        <v>1340853.7494999999</v>
      </c>
      <c r="I145" s="11"/>
      <c r="J145" s="12">
        <f t="shared" si="8"/>
        <v>24208.138999999966</v>
      </c>
      <c r="K145" s="13">
        <f t="shared" si="9"/>
        <v>1.8386222387364249E-2</v>
      </c>
      <c r="L145" s="14">
        <v>98</v>
      </c>
      <c r="M145" s="2"/>
    </row>
    <row r="146" spans="1:13" x14ac:dyDescent="0.2">
      <c r="A146" s="7" t="s">
        <v>141</v>
      </c>
      <c r="B146" s="8" t="str">
        <f>IF(OR('Average Weekday'!B146=0,'Average Weekday'!B146=""),"",'Average Weekday'!B146)</f>
        <v/>
      </c>
      <c r="C146" s="9">
        <v>1777914</v>
      </c>
      <c r="D146" s="10">
        <v>1753118</v>
      </c>
      <c r="E146" s="10">
        <v>1723192</v>
      </c>
      <c r="F146" s="10">
        <v>1713496.7505000001</v>
      </c>
      <c r="G146" s="10">
        <v>903104.10329999996</v>
      </c>
      <c r="H146" s="10">
        <v>944937.31850000005</v>
      </c>
      <c r="I146" s="11"/>
      <c r="J146" s="12">
        <f t="shared" si="8"/>
        <v>41833.215200000093</v>
      </c>
      <c r="K146" s="13">
        <f t="shared" si="9"/>
        <v>4.6321586899161299E-2</v>
      </c>
      <c r="L146" s="14">
        <v>123</v>
      </c>
      <c r="M146" s="2"/>
    </row>
    <row r="147" spans="1:13" x14ac:dyDescent="0.2">
      <c r="A147" s="7" t="s">
        <v>142</v>
      </c>
      <c r="B147" s="8" t="str">
        <f>IF(OR('Average Weekday'!B147=0,'Average Weekday'!B147=""),"",'Average Weekday'!B147)</f>
        <v/>
      </c>
      <c r="C147" s="9">
        <v>1205052</v>
      </c>
      <c r="D147" s="10">
        <v>1198072</v>
      </c>
      <c r="E147" s="10">
        <v>1179442</v>
      </c>
      <c r="F147" s="10">
        <v>1236086.2452</v>
      </c>
      <c r="G147" s="10">
        <v>571479.45770000003</v>
      </c>
      <c r="H147" s="10">
        <v>601007.56969999999</v>
      </c>
      <c r="I147" s="11"/>
      <c r="J147" s="12">
        <f t="shared" si="8"/>
        <v>29528.111999999965</v>
      </c>
      <c r="K147" s="13">
        <f t="shared" si="9"/>
        <v>5.1669594772207617E-2</v>
      </c>
      <c r="L147" s="14">
        <v>141</v>
      </c>
      <c r="M147" s="2"/>
    </row>
    <row r="148" spans="1:13" x14ac:dyDescent="0.2">
      <c r="A148" s="7" t="s">
        <v>143</v>
      </c>
      <c r="B148" s="8" t="str">
        <f>IF(OR('Average Weekday'!B148=0,'Average Weekday'!B148=""),"",'Average Weekday'!B148)</f>
        <v/>
      </c>
      <c r="C148" s="9">
        <v>5544402</v>
      </c>
      <c r="D148" s="10">
        <v>5138621</v>
      </c>
      <c r="E148" s="10">
        <v>4983420</v>
      </c>
      <c r="F148" s="10">
        <v>5025159.5975000001</v>
      </c>
      <c r="G148" s="10">
        <v>2590694.5449000001</v>
      </c>
      <c r="H148" s="10">
        <v>2603350.7341999998</v>
      </c>
      <c r="I148" s="11"/>
      <c r="J148" s="12">
        <f t="shared" si="8"/>
        <v>12656.189299999736</v>
      </c>
      <c r="K148" s="13">
        <f t="shared" si="9"/>
        <v>4.8852495269712552E-3</v>
      </c>
      <c r="L148" s="14">
        <v>31</v>
      </c>
      <c r="M148" s="2"/>
    </row>
    <row r="149" spans="1:13" x14ac:dyDescent="0.2">
      <c r="A149" s="7" t="s">
        <v>144</v>
      </c>
      <c r="B149" s="8" t="str">
        <f>IF(OR('Average Weekday'!B149=0,'Average Weekday'!B149=""),"",'Average Weekday'!B149)</f>
        <v/>
      </c>
      <c r="C149" s="9">
        <v>4442586</v>
      </c>
      <c r="D149" s="10">
        <v>4589781</v>
      </c>
      <c r="E149" s="10">
        <v>4368989</v>
      </c>
      <c r="F149" s="10">
        <v>4315744.5</v>
      </c>
      <c r="G149" s="10">
        <v>2421117.0433</v>
      </c>
      <c r="H149" s="10">
        <v>2366294.1164000002</v>
      </c>
      <c r="I149" s="11"/>
      <c r="J149" s="12">
        <f t="shared" si="8"/>
        <v>-54822.926899999846</v>
      </c>
      <c r="K149" s="13">
        <f t="shared" si="9"/>
        <v>-2.2643649984502939E-2</v>
      </c>
      <c r="L149" s="14">
        <v>37</v>
      </c>
      <c r="M149" s="2"/>
    </row>
    <row r="150" spans="1:13" x14ac:dyDescent="0.2">
      <c r="A150" s="7" t="s">
        <v>145</v>
      </c>
      <c r="B150" s="8" t="str">
        <f>IF(OR('Average Weekday'!B150=0,'Average Weekday'!B150=""),"",'Average Weekday'!B150)</f>
        <v/>
      </c>
      <c r="C150" s="9">
        <v>2685813</v>
      </c>
      <c r="D150" s="10">
        <v>2613268</v>
      </c>
      <c r="E150" s="10">
        <v>2395505</v>
      </c>
      <c r="F150" s="10">
        <v>2250866.8339999998</v>
      </c>
      <c r="G150" s="10">
        <v>1568916.5220999999</v>
      </c>
      <c r="H150" s="10">
        <v>1382482.1396999999</v>
      </c>
      <c r="I150" s="11"/>
      <c r="J150" s="12">
        <f t="shared" si="8"/>
        <v>-186434.3824</v>
      </c>
      <c r="K150" s="13">
        <f t="shared" si="9"/>
        <v>-0.1188300204465034</v>
      </c>
      <c r="L150" s="14">
        <v>93</v>
      </c>
      <c r="M150" s="2"/>
    </row>
    <row r="151" spans="1:13" x14ac:dyDescent="0.2">
      <c r="A151" s="7" t="s">
        <v>146</v>
      </c>
      <c r="B151" s="8" t="str">
        <f>IF(OR('Average Weekday'!B151=0,'Average Weekday'!B151=""),"",'Average Weekday'!B151)</f>
        <v/>
      </c>
      <c r="C151" s="9">
        <v>372307</v>
      </c>
      <c r="D151" s="10">
        <v>388315</v>
      </c>
      <c r="E151" s="10">
        <v>349165</v>
      </c>
      <c r="F151" s="10">
        <v>358636.74670000002</v>
      </c>
      <c r="G151" s="10">
        <v>126927.3643</v>
      </c>
      <c r="H151" s="10">
        <v>133998.29029999999</v>
      </c>
      <c r="I151" s="11"/>
      <c r="J151" s="12">
        <f t="shared" si="8"/>
        <v>7070.9259999999922</v>
      </c>
      <c r="K151" s="13">
        <f t="shared" si="9"/>
        <v>5.5708444266497639E-2</v>
      </c>
      <c r="L151" s="14">
        <v>177</v>
      </c>
      <c r="M151" s="2"/>
    </row>
    <row r="152" spans="1:13" x14ac:dyDescent="0.2">
      <c r="A152" s="7" t="s">
        <v>147</v>
      </c>
      <c r="B152" s="8" t="str">
        <f>IF(OR('Average Weekday'!B152=0,'Average Weekday'!B152=""),"",'Average Weekday'!B152)</f>
        <v/>
      </c>
      <c r="C152" s="9">
        <v>7587488</v>
      </c>
      <c r="D152" s="10">
        <v>7367252</v>
      </c>
      <c r="E152" s="10">
        <v>7162680</v>
      </c>
      <c r="F152" s="10">
        <v>7139900.0624000002</v>
      </c>
      <c r="G152" s="10">
        <v>3494516.1286999998</v>
      </c>
      <c r="H152" s="10">
        <v>3508873.7996999999</v>
      </c>
      <c r="I152" s="11"/>
      <c r="J152" s="12">
        <f t="shared" si="8"/>
        <v>14357.671000000089</v>
      </c>
      <c r="K152" s="13">
        <f t="shared" si="9"/>
        <v>4.1086291982121454E-3</v>
      </c>
      <c r="L152" s="14">
        <v>18</v>
      </c>
      <c r="M152" s="2"/>
    </row>
    <row r="153" spans="1:13" x14ac:dyDescent="0.2">
      <c r="A153" s="7" t="s">
        <v>148</v>
      </c>
      <c r="B153" s="8" t="str">
        <f>IF(OR('Average Weekday'!B153=0,'Average Weekday'!B153=""),"",'Average Weekday'!B153)</f>
        <v/>
      </c>
      <c r="C153" s="9">
        <v>3063422</v>
      </c>
      <c r="D153" s="10">
        <v>2917536</v>
      </c>
      <c r="E153" s="10">
        <v>2776496</v>
      </c>
      <c r="F153" s="10">
        <v>2710656.9934999999</v>
      </c>
      <c r="G153" s="10">
        <v>1419672.7949000001</v>
      </c>
      <c r="H153" s="10">
        <v>1467316.8351</v>
      </c>
      <c r="I153" s="11"/>
      <c r="J153" s="12">
        <f t="shared" si="8"/>
        <v>47644.04019999993</v>
      </c>
      <c r="K153" s="13">
        <f t="shared" si="9"/>
        <v>3.3559874057709133E-2</v>
      </c>
      <c r="L153" s="14">
        <v>87</v>
      </c>
      <c r="M153" s="2"/>
    </row>
    <row r="154" spans="1:13" x14ac:dyDescent="0.2">
      <c r="A154" s="7" t="s">
        <v>149</v>
      </c>
      <c r="B154" s="8" t="str">
        <f>IF(OR('Average Weekday'!B154=0,'Average Weekday'!B154=""),"",'Average Weekday'!B154)</f>
        <v/>
      </c>
      <c r="C154" s="9">
        <v>3023049</v>
      </c>
      <c r="D154" s="10">
        <v>2902064</v>
      </c>
      <c r="E154" s="10">
        <v>2711823</v>
      </c>
      <c r="F154" s="10">
        <v>2712375.4169000001</v>
      </c>
      <c r="G154" s="10">
        <v>1158342.0042000001</v>
      </c>
      <c r="H154" s="10">
        <v>1218573.6791999999</v>
      </c>
      <c r="I154" s="11"/>
      <c r="J154" s="12">
        <f t="shared" si="8"/>
        <v>60231.674999999814</v>
      </c>
      <c r="K154" s="13">
        <f t="shared" si="9"/>
        <v>5.1998179105659174E-2</v>
      </c>
      <c r="L154" s="14">
        <v>104</v>
      </c>
      <c r="M154" s="2"/>
    </row>
    <row r="155" spans="1:13" x14ac:dyDescent="0.2">
      <c r="A155" s="7" t="s">
        <v>150</v>
      </c>
      <c r="B155" s="8" t="str">
        <f>IF(OR('Average Weekday'!B155=0,'Average Weekday'!B155=""),"",'Average Weekday'!B155)</f>
        <v/>
      </c>
      <c r="C155" s="9">
        <v>1566789</v>
      </c>
      <c r="D155" s="10">
        <v>1588621</v>
      </c>
      <c r="E155" s="10">
        <v>1540365</v>
      </c>
      <c r="F155" s="10">
        <v>1511187.4968999999</v>
      </c>
      <c r="G155" s="10">
        <v>671243.92859999998</v>
      </c>
      <c r="H155" s="10">
        <v>755185.02419999999</v>
      </c>
      <c r="I155" s="11"/>
      <c r="J155" s="12">
        <f t="shared" si="8"/>
        <v>83941.095600000001</v>
      </c>
      <c r="K155" s="13">
        <f t="shared" si="9"/>
        <v>0.12505304260267092</v>
      </c>
      <c r="L155" s="14">
        <v>133</v>
      </c>
      <c r="M155" s="2"/>
    </row>
    <row r="156" spans="1:13" x14ac:dyDescent="0.2">
      <c r="A156" s="7" t="s">
        <v>151</v>
      </c>
      <c r="B156" s="8" t="str">
        <f>IF(OR('Average Weekday'!B156=0,'Average Weekday'!B156=""),"",'Average Weekday'!B156)</f>
        <v/>
      </c>
      <c r="C156" s="9">
        <v>3196194</v>
      </c>
      <c r="D156" s="10">
        <v>3098965</v>
      </c>
      <c r="E156" s="10">
        <v>3279080</v>
      </c>
      <c r="F156" s="10">
        <v>3211435.2181000002</v>
      </c>
      <c r="G156" s="10">
        <v>2420642.7615999999</v>
      </c>
      <c r="H156" s="10">
        <v>1885908.2479000001</v>
      </c>
      <c r="I156" s="11"/>
      <c r="J156" s="12">
        <f t="shared" si="8"/>
        <v>-534734.51369999978</v>
      </c>
      <c r="K156" s="13">
        <f t="shared" si="9"/>
        <v>-0.22090600157230561</v>
      </c>
      <c r="L156" s="14">
        <v>58</v>
      </c>
      <c r="M156" s="2"/>
    </row>
    <row r="157" spans="1:13" x14ac:dyDescent="0.2">
      <c r="A157" s="7" t="s">
        <v>152</v>
      </c>
      <c r="B157" s="8" t="str">
        <f>IF(OR('Average Weekday'!B157=0,'Average Weekday'!B157=""),"",'Average Weekday'!B157)</f>
        <v/>
      </c>
      <c r="C157" s="9">
        <v>1838914</v>
      </c>
      <c r="D157" s="10">
        <v>1809960</v>
      </c>
      <c r="E157" s="10">
        <v>1766164</v>
      </c>
      <c r="F157" s="10">
        <v>1769339.8810000001</v>
      </c>
      <c r="G157" s="10">
        <v>1040654.4048</v>
      </c>
      <c r="H157" s="10">
        <v>1043945.2031</v>
      </c>
      <c r="I157" s="11"/>
      <c r="J157" s="12">
        <f t="shared" si="8"/>
        <v>3290.798300000024</v>
      </c>
      <c r="K157" s="13">
        <f t="shared" si="9"/>
        <v>3.1622393417269704E-3</v>
      </c>
      <c r="L157" s="14">
        <v>112</v>
      </c>
      <c r="M157" s="2"/>
    </row>
    <row r="158" spans="1:13" x14ac:dyDescent="0.2">
      <c r="A158" s="7" t="s">
        <v>153</v>
      </c>
      <c r="B158" s="8" t="str">
        <f>IF(OR('Average Weekday'!B158=0,'Average Weekday'!B158=""),"",'Average Weekday'!B158)</f>
        <v/>
      </c>
      <c r="C158" s="9">
        <v>303658</v>
      </c>
      <c r="D158" s="10">
        <v>299676</v>
      </c>
      <c r="E158" s="10">
        <v>293639</v>
      </c>
      <c r="F158" s="10">
        <v>294214.77850000001</v>
      </c>
      <c r="G158" s="10">
        <v>140037.78400000001</v>
      </c>
      <c r="H158" s="10">
        <v>154811.04430000001</v>
      </c>
      <c r="I158" s="11"/>
      <c r="J158" s="12">
        <f t="shared" si="8"/>
        <v>14773.260299999994</v>
      </c>
      <c r="K158" s="13">
        <f t="shared" si="9"/>
        <v>0.10549481631328865</v>
      </c>
      <c r="L158" s="14">
        <v>174</v>
      </c>
      <c r="M158" s="2"/>
    </row>
    <row r="159" spans="1:13" x14ac:dyDescent="0.2">
      <c r="A159" s="7" t="s">
        <v>154</v>
      </c>
      <c r="B159" s="8" t="str">
        <f>IF(OR('Average Weekday'!B159=0,'Average Weekday'!B159=""),"",'Average Weekday'!B159)</f>
        <v/>
      </c>
      <c r="C159" s="9">
        <v>4492588</v>
      </c>
      <c r="D159" s="10">
        <v>4328944</v>
      </c>
      <c r="E159" s="10">
        <v>4092878</v>
      </c>
      <c r="F159" s="10">
        <v>4052202.5096</v>
      </c>
      <c r="G159" s="10">
        <v>2355467.2765000002</v>
      </c>
      <c r="H159" s="10">
        <v>2278156.0090000001</v>
      </c>
      <c r="I159" s="11"/>
      <c r="J159" s="12">
        <f t="shared" si="8"/>
        <v>-77311.267500000075</v>
      </c>
      <c r="K159" s="13">
        <f t="shared" si="9"/>
        <v>-3.2822051179109246E-2</v>
      </c>
      <c r="L159" s="14">
        <v>41</v>
      </c>
      <c r="M159" s="2"/>
    </row>
    <row r="160" spans="1:13" x14ac:dyDescent="0.2">
      <c r="A160" s="7" t="s">
        <v>155</v>
      </c>
      <c r="B160" s="8" t="str">
        <f>IF(OR('Average Weekday'!B160=0,'Average Weekday'!B160=""),"",'Average Weekday'!B160)</f>
        <v/>
      </c>
      <c r="C160" s="9">
        <v>9140232</v>
      </c>
      <c r="D160" s="10">
        <v>9008058</v>
      </c>
      <c r="E160" s="10">
        <v>8609302</v>
      </c>
      <c r="F160" s="10">
        <v>8248770.7227999996</v>
      </c>
      <c r="G160" s="10">
        <v>3913693.9926</v>
      </c>
      <c r="H160" s="10">
        <v>4447395.2505000001</v>
      </c>
      <c r="I160" s="11"/>
      <c r="J160" s="12">
        <f t="shared" si="8"/>
        <v>533701.25790000008</v>
      </c>
      <c r="K160" s="13">
        <f t="shared" si="9"/>
        <v>0.13636765135677972</v>
      </c>
      <c r="L160" s="14">
        <v>11</v>
      </c>
      <c r="M160" s="2"/>
    </row>
    <row r="161" spans="1:13" x14ac:dyDescent="0.2">
      <c r="A161" s="7" t="s">
        <v>156</v>
      </c>
      <c r="B161" s="8" t="str">
        <f>IF(OR('Average Weekday'!B161=0,'Average Weekday'!B161=""),"",'Average Weekday'!B161)</f>
        <v/>
      </c>
      <c r="C161" s="9">
        <v>6348286</v>
      </c>
      <c r="D161" s="10">
        <v>6132598</v>
      </c>
      <c r="E161" s="10">
        <v>5929218</v>
      </c>
      <c r="F161" s="10">
        <v>5816406.5011999998</v>
      </c>
      <c r="G161" s="10">
        <v>2812860.5337999999</v>
      </c>
      <c r="H161" s="10">
        <v>2932971.591</v>
      </c>
      <c r="I161" s="11"/>
      <c r="J161" s="12">
        <f t="shared" si="8"/>
        <v>120111.05720000016</v>
      </c>
      <c r="K161" s="13">
        <f t="shared" si="9"/>
        <v>4.2700679879687307E-2</v>
      </c>
      <c r="L161" s="14">
        <v>26</v>
      </c>
      <c r="M161" s="2"/>
    </row>
    <row r="162" spans="1:13" x14ac:dyDescent="0.2">
      <c r="A162" s="7" t="s">
        <v>157</v>
      </c>
      <c r="B162" s="8" t="str">
        <f>IF(OR('Average Weekday'!B162=0,'Average Weekday'!B162=""),"",'Average Weekday'!B162)</f>
        <v/>
      </c>
      <c r="C162" s="9">
        <v>966699</v>
      </c>
      <c r="D162" s="10">
        <v>944849</v>
      </c>
      <c r="E162" s="10">
        <v>968379</v>
      </c>
      <c r="F162" s="10">
        <v>923677.81499999994</v>
      </c>
      <c r="G162" s="10">
        <v>729428.26630000002</v>
      </c>
      <c r="H162" s="10">
        <v>518700.62119999999</v>
      </c>
      <c r="I162" s="11"/>
      <c r="J162" s="12">
        <f t="shared" si="8"/>
        <v>-210727.64510000002</v>
      </c>
      <c r="K162" s="13">
        <f t="shared" si="9"/>
        <v>-0.28889426806683655</v>
      </c>
      <c r="L162" s="14">
        <v>151</v>
      </c>
      <c r="M162" s="2"/>
    </row>
    <row r="163" spans="1:13" x14ac:dyDescent="0.2">
      <c r="A163" s="7" t="s">
        <v>158</v>
      </c>
      <c r="B163" s="8" t="str">
        <f>IF(OR('Average Weekday'!B163=0,'Average Weekday'!B163=""),"",'Average Weekday'!B163)</f>
        <v/>
      </c>
      <c r="C163" s="9">
        <v>3703056</v>
      </c>
      <c r="D163" s="10">
        <v>3545639</v>
      </c>
      <c r="E163" s="10">
        <v>3304851</v>
      </c>
      <c r="F163" s="10">
        <v>3150283.9523</v>
      </c>
      <c r="G163" s="10">
        <v>2155401.0221000002</v>
      </c>
      <c r="H163" s="10">
        <v>2072085.0754</v>
      </c>
      <c r="I163" s="11"/>
      <c r="J163" s="12">
        <f t="shared" si="8"/>
        <v>-83315.946700000204</v>
      </c>
      <c r="K163" s="13">
        <f t="shared" si="9"/>
        <v>-3.8654499021637166E-2</v>
      </c>
      <c r="L163" s="14">
        <v>51</v>
      </c>
      <c r="M163" s="2"/>
    </row>
    <row r="164" spans="1:13" x14ac:dyDescent="0.2">
      <c r="A164" s="7" t="s">
        <v>159</v>
      </c>
      <c r="B164" s="8" t="str">
        <f>IF(OR('Average Weekday'!B164=0,'Average Weekday'!B164=""),"",'Average Weekday'!B164)</f>
        <v/>
      </c>
      <c r="C164" s="9">
        <v>2281548</v>
      </c>
      <c r="D164" s="10">
        <v>2217379</v>
      </c>
      <c r="E164" s="10">
        <v>2090862</v>
      </c>
      <c r="F164" s="10">
        <v>1979605.4557</v>
      </c>
      <c r="G164" s="10">
        <v>1287023.0906</v>
      </c>
      <c r="H164" s="10">
        <v>1339698.2875000001</v>
      </c>
      <c r="I164" s="11"/>
      <c r="J164" s="12">
        <f t="shared" si="8"/>
        <v>52675.196900000097</v>
      </c>
      <c r="K164" s="13">
        <f t="shared" si="9"/>
        <v>4.0927934614944116E-2</v>
      </c>
      <c r="L164" s="14">
        <v>99</v>
      </c>
      <c r="M164" s="2"/>
    </row>
    <row r="165" spans="1:13" x14ac:dyDescent="0.2">
      <c r="A165" s="7" t="s">
        <v>160</v>
      </c>
      <c r="B165" s="8" t="str">
        <f>IF(OR('Average Weekday'!B165=0,'Average Weekday'!B165=""),"",'Average Weekday'!B165)</f>
        <v/>
      </c>
      <c r="C165" s="9">
        <v>2563005</v>
      </c>
      <c r="D165" s="10">
        <v>2590001</v>
      </c>
      <c r="E165" s="10">
        <v>2506877</v>
      </c>
      <c r="F165" s="10">
        <v>2279903.4051000001</v>
      </c>
      <c r="G165" s="10">
        <v>1729610.5641999999</v>
      </c>
      <c r="H165" s="10">
        <v>1514049.7013999999</v>
      </c>
      <c r="I165" s="11"/>
      <c r="J165" s="12">
        <f t="shared" si="8"/>
        <v>-215560.8628</v>
      </c>
      <c r="K165" s="13">
        <f t="shared" si="9"/>
        <v>-0.12462970986749482</v>
      </c>
      <c r="L165" s="14">
        <v>82</v>
      </c>
      <c r="M165" s="2"/>
    </row>
    <row r="166" spans="1:13" x14ac:dyDescent="0.2">
      <c r="A166" s="7" t="s">
        <v>161</v>
      </c>
      <c r="B166" s="8" t="str">
        <f>IF(OR('Average Weekday'!B166=0,'Average Weekday'!B166=""),"",'Average Weekday'!B166)</f>
        <v/>
      </c>
      <c r="C166" s="9">
        <v>9678563</v>
      </c>
      <c r="D166" s="10">
        <v>9467869</v>
      </c>
      <c r="E166" s="10">
        <v>9179829</v>
      </c>
      <c r="F166" s="10">
        <v>9131904.0942000002</v>
      </c>
      <c r="G166" s="10">
        <v>5942435.7895</v>
      </c>
      <c r="H166" s="10">
        <v>5783187.4018000001</v>
      </c>
      <c r="I166" s="11"/>
      <c r="J166" s="12">
        <f t="shared" si="8"/>
        <v>-159248.38769999985</v>
      </c>
      <c r="K166" s="13">
        <f t="shared" si="9"/>
        <v>-2.6798503735014544E-2</v>
      </c>
      <c r="L166" s="14">
        <v>5</v>
      </c>
      <c r="M166" s="2"/>
    </row>
    <row r="167" spans="1:13" x14ac:dyDescent="0.2">
      <c r="A167" s="7" t="s">
        <v>162</v>
      </c>
      <c r="B167" s="8" t="str">
        <f>IF(OR('Average Weekday'!B167=0,'Average Weekday'!B167=""),"",'Average Weekday'!B167)</f>
        <v/>
      </c>
      <c r="C167" s="9">
        <v>2252528</v>
      </c>
      <c r="D167" s="10">
        <v>2230581</v>
      </c>
      <c r="E167" s="10">
        <v>2127493</v>
      </c>
      <c r="F167" s="10">
        <v>2131582.1710999999</v>
      </c>
      <c r="G167" s="10">
        <v>1288346.5896999999</v>
      </c>
      <c r="H167" s="10">
        <v>1347473.9927000001</v>
      </c>
      <c r="I167" s="11"/>
      <c r="J167" s="12">
        <f t="shared" si="8"/>
        <v>59127.403000000166</v>
      </c>
      <c r="K167" s="13">
        <f t="shared" si="9"/>
        <v>4.5894019103794405E-2</v>
      </c>
      <c r="L167" s="14">
        <v>97</v>
      </c>
      <c r="M167" s="2"/>
    </row>
    <row r="168" spans="1:13" x14ac:dyDescent="0.2">
      <c r="A168" s="7" t="s">
        <v>163</v>
      </c>
      <c r="B168" s="8" t="str">
        <f>IF(OR('Average Weekday'!B168=0,'Average Weekday'!B168=""),"",'Average Weekday'!B168)</f>
        <v/>
      </c>
      <c r="C168" s="9">
        <v>1648960</v>
      </c>
      <c r="D168" s="10">
        <v>1633475</v>
      </c>
      <c r="E168" s="10">
        <v>1543249</v>
      </c>
      <c r="F168" s="10">
        <v>1540602.4029999999</v>
      </c>
      <c r="G168" s="10">
        <v>854343.65549999999</v>
      </c>
      <c r="H168" s="10">
        <v>856552.85869999998</v>
      </c>
      <c r="I168" s="11"/>
      <c r="J168" s="12">
        <f t="shared" si="8"/>
        <v>2209.203199999989</v>
      </c>
      <c r="K168" s="13">
        <f t="shared" si="9"/>
        <v>2.5858484297013535E-3</v>
      </c>
      <c r="L168" s="14">
        <v>129</v>
      </c>
      <c r="M168" s="2"/>
    </row>
    <row r="169" spans="1:13" x14ac:dyDescent="0.2">
      <c r="A169" s="7" t="s">
        <v>164</v>
      </c>
      <c r="B169" s="8" t="str">
        <f>IF(OR('Average Weekday'!B169=0,'Average Weekday'!B169=""),"",'Average Weekday'!B169)</f>
        <v/>
      </c>
      <c r="C169" s="9">
        <v>1825110</v>
      </c>
      <c r="D169" s="10">
        <v>1760132</v>
      </c>
      <c r="E169" s="10">
        <v>1648095</v>
      </c>
      <c r="F169" s="10">
        <v>1642700.5504999999</v>
      </c>
      <c r="G169" s="10">
        <v>930720.88699999999</v>
      </c>
      <c r="H169" s="10">
        <v>971032.59400000004</v>
      </c>
      <c r="I169" s="11"/>
      <c r="J169" s="12">
        <f t="shared" si="8"/>
        <v>40311.707000000053</v>
      </c>
      <c r="K169" s="13">
        <f t="shared" si="9"/>
        <v>4.3312348055212446E-2</v>
      </c>
      <c r="L169" s="14">
        <v>118</v>
      </c>
      <c r="M169" s="2"/>
    </row>
    <row r="170" spans="1:13" x14ac:dyDescent="0.2">
      <c r="A170" s="7" t="s">
        <v>165</v>
      </c>
      <c r="B170" s="8" t="str">
        <f>IF(OR('Average Weekday'!B170=0,'Average Weekday'!B170=""),"",'Average Weekday'!B170)</f>
        <v/>
      </c>
      <c r="C170" s="9">
        <v>2658399</v>
      </c>
      <c r="D170" s="10">
        <v>2585726</v>
      </c>
      <c r="E170" s="10">
        <v>2497239</v>
      </c>
      <c r="F170" s="10">
        <v>2448711.0684000002</v>
      </c>
      <c r="G170" s="10">
        <v>1455049.6473000001</v>
      </c>
      <c r="H170" s="10">
        <v>1452822.3197999999</v>
      </c>
      <c r="I170" s="11"/>
      <c r="J170" s="12">
        <f t="shared" si="8"/>
        <v>-2227.3275000001304</v>
      </c>
      <c r="K170" s="13">
        <f t="shared" si="9"/>
        <v>-1.5307570460796128E-3</v>
      </c>
      <c r="L170" s="14">
        <v>88</v>
      </c>
      <c r="M170" s="2"/>
    </row>
    <row r="171" spans="1:13" x14ac:dyDescent="0.2">
      <c r="A171" s="7" t="s">
        <v>166</v>
      </c>
      <c r="B171" s="8" t="str">
        <f>IF(OR('Average Weekday'!B171=0,'Average Weekday'!B171=""),"",'Average Weekday'!B171)</f>
        <v/>
      </c>
      <c r="C171" s="9">
        <v>1321126</v>
      </c>
      <c r="D171" s="10">
        <v>1287324</v>
      </c>
      <c r="E171" s="10">
        <v>1245582</v>
      </c>
      <c r="F171" s="10">
        <v>1230209.1128</v>
      </c>
      <c r="G171" s="10">
        <v>696411.22129999998</v>
      </c>
      <c r="H171" s="10">
        <v>700817.90029999998</v>
      </c>
      <c r="I171" s="11"/>
      <c r="J171" s="12">
        <f t="shared" si="8"/>
        <v>4406.6790000000037</v>
      </c>
      <c r="K171" s="13">
        <f t="shared" si="9"/>
        <v>6.3276967188638893E-3</v>
      </c>
      <c r="L171" s="14">
        <v>136</v>
      </c>
      <c r="M171" s="2"/>
    </row>
    <row r="172" spans="1:13" x14ac:dyDescent="0.2">
      <c r="A172" s="7" t="s">
        <v>167</v>
      </c>
      <c r="B172" s="8" t="str">
        <f>IF(OR('Average Weekday'!B172=0,'Average Weekday'!B172=""),"",'Average Weekday'!B172)</f>
        <v/>
      </c>
      <c r="C172" s="9">
        <v>3625708</v>
      </c>
      <c r="D172" s="10">
        <v>3481666</v>
      </c>
      <c r="E172" s="10">
        <v>3342545</v>
      </c>
      <c r="F172" s="10">
        <v>3265950.4722000002</v>
      </c>
      <c r="G172" s="10">
        <v>1931283.1899000001</v>
      </c>
      <c r="H172" s="10">
        <v>1876065.9132999999</v>
      </c>
      <c r="I172" s="11"/>
      <c r="J172" s="12">
        <f t="shared" si="8"/>
        <v>-55217.276600000216</v>
      </c>
      <c r="K172" s="13">
        <f t="shared" si="9"/>
        <v>-2.8590978727909555E-2</v>
      </c>
      <c r="L172" s="14">
        <v>61</v>
      </c>
      <c r="M172" s="2"/>
    </row>
    <row r="173" spans="1:13" x14ac:dyDescent="0.2">
      <c r="A173" s="7" t="s">
        <v>168</v>
      </c>
      <c r="B173" s="8" t="str">
        <f>IF(OR('Average Weekday'!B173=0,'Average Weekday'!B173=""),"",'Average Weekday'!B173)</f>
        <v/>
      </c>
      <c r="C173" s="9">
        <v>3296348</v>
      </c>
      <c r="D173" s="10">
        <v>3321116</v>
      </c>
      <c r="E173" s="10">
        <v>3283189</v>
      </c>
      <c r="F173" s="10">
        <v>3332560.9451000001</v>
      </c>
      <c r="G173" s="10">
        <v>1615720.2233</v>
      </c>
      <c r="H173" s="10">
        <v>1702692.4142</v>
      </c>
      <c r="I173" s="11"/>
      <c r="J173" s="12">
        <f t="shared" si="8"/>
        <v>86972.190900000045</v>
      </c>
      <c r="K173" s="13">
        <f t="shared" si="9"/>
        <v>5.3828744386429227E-2</v>
      </c>
      <c r="L173" s="14">
        <v>69</v>
      </c>
      <c r="M173" s="2"/>
    </row>
    <row r="174" spans="1:13" s="4" customFormat="1" x14ac:dyDescent="0.2">
      <c r="A174" s="7" t="s">
        <v>169</v>
      </c>
      <c r="B174" s="8" t="str">
        <f>IF(OR('Average Weekday'!B174=0,'Average Weekday'!B174=""),"",'Average Weekday'!B174)</f>
        <v/>
      </c>
      <c r="C174" s="9">
        <v>151522</v>
      </c>
      <c r="D174" s="10">
        <v>160660</v>
      </c>
      <c r="E174" s="10">
        <v>173951</v>
      </c>
      <c r="F174" s="10">
        <v>258805.33609999999</v>
      </c>
      <c r="G174" s="10">
        <v>137105.20249999998</v>
      </c>
      <c r="H174" s="10">
        <v>325205.56809999997</v>
      </c>
      <c r="I174" s="11"/>
      <c r="J174" s="12"/>
      <c r="K174" s="13"/>
      <c r="L174" s="22"/>
      <c r="M174" s="2"/>
    </row>
    <row r="175" spans="1:13" x14ac:dyDescent="0.2">
      <c r="A175" s="15" t="s">
        <v>170</v>
      </c>
      <c r="B175" s="8" t="str">
        <f>IF(OR('Average Weekday'!B175=0,'Average Weekday'!B175=""),"",'Average Weekday'!B175)</f>
        <v/>
      </c>
      <c r="C175" s="16">
        <f t="shared" ref="C175" si="13">SUM(C139:C174)</f>
        <v>111597406</v>
      </c>
      <c r="D175" s="17">
        <f t="shared" ref="D175:E175" si="14">SUM(D139:D174)</f>
        <v>108755938</v>
      </c>
      <c r="E175" s="17">
        <f t="shared" si="14"/>
        <v>104469719</v>
      </c>
      <c r="F175" s="17">
        <f t="shared" ref="F175:H175" si="15">SUM(F139:F174)</f>
        <v>102579731.6108</v>
      </c>
      <c r="G175" s="17">
        <f t="shared" si="15"/>
        <v>58013459.038200006</v>
      </c>
      <c r="H175" s="17">
        <v>57848482.886199996</v>
      </c>
      <c r="I175" s="18"/>
      <c r="J175" s="19">
        <f t="shared" si="8"/>
        <v>-164976.15200001001</v>
      </c>
      <c r="K175" s="20">
        <f t="shared" si="9"/>
        <v>-2.843756513318375E-3</v>
      </c>
      <c r="L175" s="21"/>
      <c r="M175" s="2"/>
    </row>
    <row r="176" spans="1:13" ht="3" customHeight="1" x14ac:dyDescent="0.2">
      <c r="A176" s="42"/>
      <c r="B176" s="43" t="str">
        <f>IF(OR('Average Weekday'!B176=0,'Average Weekday'!B176=""),"",'Average Weekday'!B176)</f>
        <v/>
      </c>
      <c r="C176" s="43"/>
      <c r="D176" s="43"/>
      <c r="E176" s="43"/>
      <c r="F176" s="43"/>
      <c r="G176" s="43"/>
      <c r="H176" s="43"/>
      <c r="I176" s="43"/>
      <c r="J176" s="43" t="str">
        <f t="shared" si="8"/>
        <v/>
      </c>
      <c r="K176" s="43" t="str">
        <f t="shared" si="9"/>
        <v/>
      </c>
      <c r="L176" s="44"/>
      <c r="M176" s="2"/>
    </row>
    <row r="177" spans="1:13" x14ac:dyDescent="0.2">
      <c r="A177" s="7" t="s">
        <v>171</v>
      </c>
      <c r="B177" s="8" t="str">
        <f>IF(OR('Average Weekday'!B177=0,'Average Weekday'!B177=""),"",'Average Weekday'!B177)</f>
        <v/>
      </c>
      <c r="C177" s="9">
        <v>1422699</v>
      </c>
      <c r="D177" s="10">
        <v>1345738</v>
      </c>
      <c r="E177" s="10">
        <v>1259694</v>
      </c>
      <c r="F177" s="10">
        <v>1393953.0632</v>
      </c>
      <c r="G177" s="10">
        <v>1039053.3787</v>
      </c>
      <c r="H177" s="10">
        <v>851971.42650000006</v>
      </c>
      <c r="I177" s="11"/>
      <c r="J177" s="12">
        <f t="shared" si="8"/>
        <v>-187081.95219999994</v>
      </c>
      <c r="K177" s="13">
        <f t="shared" si="9"/>
        <v>-0.180050376655399</v>
      </c>
      <c r="L177" s="14">
        <v>130</v>
      </c>
      <c r="M177" s="2"/>
    </row>
    <row r="178" spans="1:13" x14ac:dyDescent="0.2">
      <c r="A178" s="7" t="s">
        <v>172</v>
      </c>
      <c r="B178" s="8" t="str">
        <f>IF(OR('Average Weekday'!B178=0,'Average Weekday'!B178=""),"",'Average Weekday'!B178)</f>
        <v/>
      </c>
      <c r="C178" s="9">
        <v>232121</v>
      </c>
      <c r="D178" s="10">
        <v>223331</v>
      </c>
      <c r="E178" s="10">
        <v>210333</v>
      </c>
      <c r="F178" s="10">
        <v>194616.49540000001</v>
      </c>
      <c r="G178" s="10">
        <v>86155.713399999993</v>
      </c>
      <c r="H178" s="10">
        <v>79746.773300000001</v>
      </c>
      <c r="I178" s="11"/>
      <c r="J178" s="12">
        <f t="shared" si="8"/>
        <v>-6408.9400999999925</v>
      </c>
      <c r="K178" s="13">
        <f t="shared" si="9"/>
        <v>-7.4387871066017922E-2</v>
      </c>
      <c r="L178" s="14">
        <v>182</v>
      </c>
      <c r="M178" s="2"/>
    </row>
    <row r="179" spans="1:13" x14ac:dyDescent="0.2">
      <c r="A179" s="7" t="s">
        <v>173</v>
      </c>
      <c r="B179" s="8" t="str">
        <f>IF(OR('Average Weekday'!B179=0,'Average Weekday'!B179=""),"",'Average Weekday'!B179)</f>
        <v/>
      </c>
      <c r="C179" s="9">
        <v>2208126</v>
      </c>
      <c r="D179" s="10">
        <v>2058445</v>
      </c>
      <c r="E179" s="10">
        <v>1888694</v>
      </c>
      <c r="F179" s="10">
        <v>1841420.4941</v>
      </c>
      <c r="G179" s="10">
        <v>1105750.6993</v>
      </c>
      <c r="H179" s="10">
        <v>1015424.1535</v>
      </c>
      <c r="I179" s="11"/>
      <c r="J179" s="12">
        <f t="shared" si="8"/>
        <v>-90326.545799999963</v>
      </c>
      <c r="K179" s="13">
        <f t="shared" si="9"/>
        <v>-8.1687984332437277E-2</v>
      </c>
      <c r="L179" s="14">
        <v>115</v>
      </c>
      <c r="M179" s="2"/>
    </row>
    <row r="180" spans="1:13" x14ac:dyDescent="0.2">
      <c r="A180" s="7" t="s">
        <v>174</v>
      </c>
      <c r="B180" s="8" t="str">
        <f>IF(OR('Average Weekday'!B180=0,'Average Weekday'!B180=""),"",'Average Weekday'!B180)</f>
        <v/>
      </c>
      <c r="C180" s="9">
        <v>2232555</v>
      </c>
      <c r="D180" s="10">
        <v>2115673</v>
      </c>
      <c r="E180" s="10">
        <v>1963513</v>
      </c>
      <c r="F180" s="10">
        <v>1867937.5411</v>
      </c>
      <c r="G180" s="10">
        <v>1120725.4458999999</v>
      </c>
      <c r="H180" s="10">
        <v>964385.1296000001</v>
      </c>
      <c r="I180" s="11"/>
      <c r="J180" s="12">
        <f t="shared" si="8"/>
        <v>-156340.31629999983</v>
      </c>
      <c r="K180" s="13">
        <f t="shared" si="9"/>
        <v>-0.1394992117578365</v>
      </c>
      <c r="L180" s="14">
        <v>121</v>
      </c>
      <c r="M180" s="2"/>
    </row>
    <row r="181" spans="1:13" x14ac:dyDescent="0.2">
      <c r="A181" s="7" t="s">
        <v>175</v>
      </c>
      <c r="B181" s="8" t="str">
        <f>IF(OR('Average Weekday'!B181=0,'Average Weekday'!B181=""),"",'Average Weekday'!B181)</f>
        <v/>
      </c>
      <c r="C181" s="9">
        <v>2428429</v>
      </c>
      <c r="D181" s="10">
        <v>2308453</v>
      </c>
      <c r="E181" s="10">
        <v>2113267</v>
      </c>
      <c r="F181" s="10">
        <v>2006665.3963000001</v>
      </c>
      <c r="G181" s="10">
        <v>1273217.8001999999</v>
      </c>
      <c r="H181" s="10">
        <v>1049394.7468999999</v>
      </c>
      <c r="I181" s="11"/>
      <c r="J181" s="12">
        <f t="shared" si="8"/>
        <v>-223823.05330000003</v>
      </c>
      <c r="K181" s="13">
        <f t="shared" si="9"/>
        <v>-0.17579321720513286</v>
      </c>
      <c r="L181" s="14">
        <v>111</v>
      </c>
      <c r="M181" s="2"/>
    </row>
    <row r="182" spans="1:13" x14ac:dyDescent="0.2">
      <c r="A182" s="7" t="s">
        <v>176</v>
      </c>
      <c r="B182" s="8" t="str">
        <f>IF(OR('Average Weekday'!B182=0,'Average Weekday'!B182=""),"",'Average Weekday'!B182)</f>
        <v/>
      </c>
      <c r="C182" s="9">
        <v>1278638</v>
      </c>
      <c r="D182" s="10">
        <v>1217850</v>
      </c>
      <c r="E182" s="10">
        <v>1125666</v>
      </c>
      <c r="F182" s="10">
        <v>1099250.1854999999</v>
      </c>
      <c r="G182" s="10">
        <v>664661.29379999998</v>
      </c>
      <c r="H182" s="10">
        <v>560944.84900000005</v>
      </c>
      <c r="I182" s="11"/>
      <c r="J182" s="12">
        <f t="shared" si="8"/>
        <v>-103716.44479999994</v>
      </c>
      <c r="K182" s="13">
        <f t="shared" si="9"/>
        <v>-0.15604405697679871</v>
      </c>
      <c r="L182" s="14">
        <v>148</v>
      </c>
      <c r="M182" s="2"/>
    </row>
    <row r="183" spans="1:13" x14ac:dyDescent="0.2">
      <c r="A183" s="7" t="s">
        <v>177</v>
      </c>
      <c r="B183" s="8" t="str">
        <f>IF(OR('Average Weekday'!B183=0,'Average Weekday'!B183=""),"",'Average Weekday'!B183)</f>
        <v/>
      </c>
      <c r="C183" s="9">
        <v>1067692</v>
      </c>
      <c r="D183" s="10">
        <v>1050057</v>
      </c>
      <c r="E183" s="10">
        <v>963918</v>
      </c>
      <c r="F183" s="10">
        <v>944672.98930000002</v>
      </c>
      <c r="G183" s="10">
        <v>591187.3345</v>
      </c>
      <c r="H183" s="10">
        <v>486512.0993</v>
      </c>
      <c r="I183" s="11"/>
      <c r="J183" s="12">
        <f t="shared" si="8"/>
        <v>-104675.2352</v>
      </c>
      <c r="K183" s="13">
        <f t="shared" si="9"/>
        <v>-0.17705933312750968</v>
      </c>
      <c r="L183" s="14">
        <v>154</v>
      </c>
      <c r="M183" s="2"/>
    </row>
    <row r="184" spans="1:13" x14ac:dyDescent="0.2">
      <c r="A184" s="7" t="s">
        <v>178</v>
      </c>
      <c r="B184" s="8" t="str">
        <f>IF(OR('Average Weekday'!B184=0,'Average Weekday'!B184=""),"",'Average Weekday'!B184)</f>
        <v/>
      </c>
      <c r="C184" s="9">
        <v>3107041</v>
      </c>
      <c r="D184" s="10">
        <v>3022042</v>
      </c>
      <c r="E184" s="10">
        <v>2774088</v>
      </c>
      <c r="F184" s="10">
        <v>2631037.5844000001</v>
      </c>
      <c r="G184" s="10">
        <v>1781478.0919999999</v>
      </c>
      <c r="H184" s="10">
        <v>1587379.7723000001</v>
      </c>
      <c r="I184" s="11"/>
      <c r="J184" s="12">
        <f t="shared" si="8"/>
        <v>-194098.31969999988</v>
      </c>
      <c r="K184" s="13">
        <f t="shared" si="9"/>
        <v>-0.10895352604762758</v>
      </c>
      <c r="L184" s="14">
        <v>73</v>
      </c>
      <c r="M184" s="2"/>
    </row>
    <row r="185" spans="1:13" x14ac:dyDescent="0.2">
      <c r="A185" s="7" t="s">
        <v>179</v>
      </c>
      <c r="B185" s="8" t="str">
        <f>IF(OR('Average Weekday'!B185=0,'Average Weekday'!B185=""),"",'Average Weekday'!B185)</f>
        <v/>
      </c>
      <c r="C185" s="9">
        <v>333901</v>
      </c>
      <c r="D185" s="10">
        <v>281972</v>
      </c>
      <c r="E185" s="10">
        <v>239755</v>
      </c>
      <c r="F185" s="10">
        <v>246625.39379999999</v>
      </c>
      <c r="G185" s="10">
        <v>137124.61809999999</v>
      </c>
      <c r="H185" s="10">
        <v>129011.4466</v>
      </c>
      <c r="I185" s="11"/>
      <c r="J185" s="12">
        <f t="shared" si="8"/>
        <v>-8113.1714999999967</v>
      </c>
      <c r="K185" s="13">
        <f t="shared" si="9"/>
        <v>-5.9166410907218393E-2</v>
      </c>
      <c r="L185" s="14">
        <v>179</v>
      </c>
      <c r="M185" s="2"/>
    </row>
    <row r="186" spans="1:13" x14ac:dyDescent="0.2">
      <c r="A186" s="7" t="s">
        <v>180</v>
      </c>
      <c r="B186" s="8" t="str">
        <f>IF(OR('Average Weekday'!B186=0,'Average Weekday'!B186=""),"",'Average Weekday'!B186)</f>
        <v/>
      </c>
      <c r="C186" s="9">
        <v>90165</v>
      </c>
      <c r="D186" s="10">
        <v>75280</v>
      </c>
      <c r="E186" s="10">
        <v>73388</v>
      </c>
      <c r="F186" s="10">
        <v>70317.119399999996</v>
      </c>
      <c r="G186" s="10">
        <v>33801.268300000003</v>
      </c>
      <c r="H186" s="10">
        <v>33946.9715</v>
      </c>
      <c r="I186" s="11"/>
      <c r="J186" s="12">
        <f t="shared" si="8"/>
        <v>145.70319999999629</v>
      </c>
      <c r="K186" s="13">
        <f t="shared" si="9"/>
        <v>4.310583813211419E-3</v>
      </c>
      <c r="L186" s="14">
        <v>188</v>
      </c>
      <c r="M186" s="2"/>
    </row>
    <row r="187" spans="1:13" x14ac:dyDescent="0.2">
      <c r="A187" s="7" t="s">
        <v>181</v>
      </c>
      <c r="B187" s="8" t="str">
        <f>IF(OR('Average Weekday'!B187=0,'Average Weekday'!B187=""),"",'Average Weekday'!B187)</f>
        <v/>
      </c>
      <c r="C187" s="9">
        <v>130886</v>
      </c>
      <c r="D187" s="10">
        <v>122967</v>
      </c>
      <c r="E187" s="10">
        <v>113704</v>
      </c>
      <c r="F187" s="10">
        <v>114464.7775</v>
      </c>
      <c r="G187" s="10">
        <v>53644.201800000003</v>
      </c>
      <c r="H187" s="10">
        <v>54981.5622</v>
      </c>
      <c r="I187" s="11"/>
      <c r="J187" s="12">
        <f t="shared" si="8"/>
        <v>1337.3603999999978</v>
      </c>
      <c r="K187" s="13">
        <f t="shared" si="9"/>
        <v>2.4930194785748452E-2</v>
      </c>
      <c r="L187" s="14">
        <v>186</v>
      </c>
      <c r="M187" s="2"/>
    </row>
    <row r="188" spans="1:13" x14ac:dyDescent="0.2">
      <c r="A188" s="7" t="s">
        <v>182</v>
      </c>
      <c r="B188" s="8" t="str">
        <f>IF(OR('Average Weekday'!B188=0,'Average Weekday'!B188=""),"",'Average Weekday'!B188)</f>
        <v/>
      </c>
      <c r="C188" s="9">
        <v>448263</v>
      </c>
      <c r="D188" s="10">
        <v>426302</v>
      </c>
      <c r="E188" s="10">
        <v>377627</v>
      </c>
      <c r="F188" s="10">
        <v>373932.73359999998</v>
      </c>
      <c r="G188" s="10">
        <v>257084.36240000001</v>
      </c>
      <c r="H188" s="10">
        <v>231457.36180000001</v>
      </c>
      <c r="I188" s="11"/>
      <c r="J188" s="12">
        <f t="shared" si="8"/>
        <v>-25627.000599999999</v>
      </c>
      <c r="K188" s="13">
        <f t="shared" si="9"/>
        <v>-9.9683233786606998E-2</v>
      </c>
      <c r="L188" s="14">
        <v>168</v>
      </c>
      <c r="M188" s="2"/>
    </row>
    <row r="189" spans="1:13" x14ac:dyDescent="0.2">
      <c r="A189" s="7" t="s">
        <v>183</v>
      </c>
      <c r="B189" s="8" t="str">
        <f>IF(OR('Average Weekday'!B189=0,'Average Weekday'!B189=""),"",'Average Weekday'!B189)</f>
        <v/>
      </c>
      <c r="C189" s="9">
        <v>1145649</v>
      </c>
      <c r="D189" s="10">
        <v>1090588</v>
      </c>
      <c r="E189" s="10">
        <v>985672</v>
      </c>
      <c r="F189" s="10">
        <v>957999.17520000006</v>
      </c>
      <c r="G189" s="10">
        <v>612244.22880000004</v>
      </c>
      <c r="H189" s="10">
        <v>573735.51340000005</v>
      </c>
      <c r="I189" s="11"/>
      <c r="J189" s="12">
        <f t="shared" si="8"/>
        <v>-38508.715399999986</v>
      </c>
      <c r="K189" s="13">
        <f t="shared" si="9"/>
        <v>-6.2897637231268233E-2</v>
      </c>
      <c r="L189" s="14">
        <v>145</v>
      </c>
      <c r="M189" s="2"/>
    </row>
    <row r="190" spans="1:13" x14ac:dyDescent="0.2">
      <c r="A190" s="7" t="s">
        <v>184</v>
      </c>
      <c r="B190" s="8" t="str">
        <f>IF(OR('Average Weekday'!B190=0,'Average Weekday'!B190=""),"",'Average Weekday'!B190)</f>
        <v/>
      </c>
      <c r="C190" s="9">
        <v>1379091</v>
      </c>
      <c r="D190" s="10">
        <v>1325412</v>
      </c>
      <c r="E190" s="10">
        <v>1243703</v>
      </c>
      <c r="F190" s="10">
        <v>1216471.3928</v>
      </c>
      <c r="G190" s="10">
        <v>663506.76069999998</v>
      </c>
      <c r="H190" s="10">
        <v>642357.47</v>
      </c>
      <c r="I190" s="11"/>
      <c r="J190" s="12">
        <f t="shared" si="8"/>
        <v>-21149.290700000012</v>
      </c>
      <c r="K190" s="13">
        <f t="shared" si="9"/>
        <v>-3.1875019144774801E-2</v>
      </c>
      <c r="L190" s="14">
        <v>137</v>
      </c>
      <c r="M190" s="2"/>
    </row>
    <row r="191" spans="1:13" x14ac:dyDescent="0.2">
      <c r="A191" s="7" t="s">
        <v>185</v>
      </c>
      <c r="B191" s="8" t="str">
        <f>IF(OR('Average Weekday'!B191=0,'Average Weekday'!B191=""),"",'Average Weekday'!B191)</f>
        <v/>
      </c>
      <c r="C191" s="9">
        <v>1399287</v>
      </c>
      <c r="D191" s="10">
        <v>1325183</v>
      </c>
      <c r="E191" s="10">
        <v>1207798</v>
      </c>
      <c r="F191" s="10">
        <v>1160106.5707</v>
      </c>
      <c r="G191" s="10">
        <v>647532.24489999993</v>
      </c>
      <c r="H191" s="10">
        <v>587100.06169999996</v>
      </c>
      <c r="I191" s="11"/>
      <c r="J191" s="12">
        <f t="shared" si="8"/>
        <v>-60432.18319999997</v>
      </c>
      <c r="K191" s="13">
        <f t="shared" si="9"/>
        <v>-9.3326909472025862E-2</v>
      </c>
      <c r="L191" s="14">
        <v>142</v>
      </c>
      <c r="M191" s="2"/>
    </row>
    <row r="192" spans="1:13" x14ac:dyDescent="0.2">
      <c r="A192" s="7" t="s">
        <v>186</v>
      </c>
      <c r="B192" s="8" t="str">
        <f>IF(OR('Average Weekday'!B192=0,'Average Weekday'!B192=""),"",'Average Weekday'!B192)</f>
        <v/>
      </c>
      <c r="C192" s="9">
        <v>421415</v>
      </c>
      <c r="D192" s="10">
        <v>409595</v>
      </c>
      <c r="E192" s="10">
        <v>390474</v>
      </c>
      <c r="F192" s="10">
        <v>389698.8015</v>
      </c>
      <c r="G192" s="10">
        <v>182457.1912</v>
      </c>
      <c r="H192" s="10">
        <v>172869.71530000001</v>
      </c>
      <c r="I192" s="11"/>
      <c r="J192" s="12">
        <f t="shared" si="8"/>
        <v>-9587.4758999999904</v>
      </c>
      <c r="K192" s="13">
        <f t="shared" si="9"/>
        <v>-5.254644027425974E-2</v>
      </c>
      <c r="L192" s="14">
        <v>172</v>
      </c>
      <c r="M192" s="2"/>
    </row>
    <row r="193" spans="1:13" x14ac:dyDescent="0.2">
      <c r="A193" s="7" t="s">
        <v>187</v>
      </c>
      <c r="B193" s="8" t="str">
        <f>IF(OR('Average Weekday'!B193=0,'Average Weekday'!B193=""),"",'Average Weekday'!B193)</f>
        <v/>
      </c>
      <c r="C193" s="9">
        <v>1744720</v>
      </c>
      <c r="D193" s="10">
        <v>1715143</v>
      </c>
      <c r="E193" s="10">
        <v>1583223</v>
      </c>
      <c r="F193" s="10">
        <v>1567290.0859999999</v>
      </c>
      <c r="G193" s="10">
        <v>946320.32319999998</v>
      </c>
      <c r="H193" s="10">
        <v>790478.79379999998</v>
      </c>
      <c r="I193" s="11"/>
      <c r="J193" s="12">
        <f t="shared" si="8"/>
        <v>-155841.5294</v>
      </c>
      <c r="K193" s="13">
        <f t="shared" si="9"/>
        <v>-0.16468158358157092</v>
      </c>
      <c r="L193" s="14">
        <v>132</v>
      </c>
      <c r="M193" s="2"/>
    </row>
    <row r="194" spans="1:13" x14ac:dyDescent="0.2">
      <c r="A194" s="7" t="s">
        <v>188</v>
      </c>
      <c r="B194" s="8" t="str">
        <f>IF(OR('Average Weekday'!B194=0,'Average Weekday'!B194=""),"",'Average Weekday'!B194)</f>
        <v/>
      </c>
      <c r="C194" s="9">
        <v>1366816</v>
      </c>
      <c r="D194" s="10">
        <v>1281007</v>
      </c>
      <c r="E194" s="10">
        <v>1141473</v>
      </c>
      <c r="F194" s="10">
        <v>1149893.3424</v>
      </c>
      <c r="G194" s="10">
        <v>733078.06229999999</v>
      </c>
      <c r="H194" s="10">
        <v>585351.72230000002</v>
      </c>
      <c r="I194" s="11"/>
      <c r="J194" s="12">
        <f t="shared" si="8"/>
        <v>-147726.33999999997</v>
      </c>
      <c r="K194" s="13">
        <f t="shared" si="9"/>
        <v>-0.20151515588464769</v>
      </c>
      <c r="L194" s="14">
        <v>143</v>
      </c>
      <c r="M194" s="2"/>
    </row>
    <row r="195" spans="1:13" x14ac:dyDescent="0.2">
      <c r="A195" s="7" t="s">
        <v>189</v>
      </c>
      <c r="B195" s="8" t="str">
        <f>IF(OR('Average Weekday'!B195=0,'Average Weekday'!B195=""),"",'Average Weekday'!B195)</f>
        <v/>
      </c>
      <c r="C195" s="9">
        <v>1936425</v>
      </c>
      <c r="D195" s="10">
        <v>1892701</v>
      </c>
      <c r="E195" s="10">
        <v>1714452</v>
      </c>
      <c r="F195" s="10">
        <v>1710973.004</v>
      </c>
      <c r="G195" s="10">
        <v>1047587.2108</v>
      </c>
      <c r="H195" s="10">
        <v>914563.89469999995</v>
      </c>
      <c r="I195" s="11"/>
      <c r="J195" s="12">
        <f t="shared" si="8"/>
        <v>-133023.31610000005</v>
      </c>
      <c r="K195" s="13">
        <f t="shared" si="9"/>
        <v>-0.12698066063484637</v>
      </c>
      <c r="L195" s="14">
        <v>125</v>
      </c>
      <c r="M195" s="2"/>
    </row>
    <row r="196" spans="1:13" x14ac:dyDescent="0.2">
      <c r="A196" s="7" t="s">
        <v>190</v>
      </c>
      <c r="B196" s="8" t="str">
        <f>IF(OR('Average Weekday'!B196=0,'Average Weekday'!B196=""),"",'Average Weekday'!B196)</f>
        <v/>
      </c>
      <c r="C196" s="9">
        <v>3680588</v>
      </c>
      <c r="D196" s="10">
        <v>3659834</v>
      </c>
      <c r="E196" s="10">
        <v>3562610</v>
      </c>
      <c r="F196" s="10">
        <v>3571197.6088</v>
      </c>
      <c r="G196" s="10">
        <v>2148212.4416999999</v>
      </c>
      <c r="H196" s="10">
        <v>2185417.4067000002</v>
      </c>
      <c r="I196" s="11"/>
      <c r="J196" s="12">
        <f t="shared" si="8"/>
        <v>37204.965000000317</v>
      </c>
      <c r="K196" s="13">
        <f t="shared" si="9"/>
        <v>1.7319034317927123E-2</v>
      </c>
      <c r="L196" s="14">
        <v>46</v>
      </c>
      <c r="M196" s="2"/>
    </row>
    <row r="197" spans="1:13" x14ac:dyDescent="0.2">
      <c r="A197" s="7" t="s">
        <v>191</v>
      </c>
      <c r="B197" s="8" t="str">
        <f>IF(OR('Average Weekday'!B197=0,'Average Weekday'!B197=""),"",'Average Weekday'!B197)</f>
        <v/>
      </c>
      <c r="C197" s="9">
        <v>191891</v>
      </c>
      <c r="D197" s="10">
        <v>176916</v>
      </c>
      <c r="E197" s="10">
        <v>148052</v>
      </c>
      <c r="F197" s="10">
        <v>142857.73190000001</v>
      </c>
      <c r="G197" s="10">
        <v>66908.007800000007</v>
      </c>
      <c r="H197" s="10">
        <v>59570.242200000001</v>
      </c>
      <c r="I197" s="11"/>
      <c r="J197" s="12">
        <f t="shared" ref="J197:J261" si="16">IF(AND(G197=0,G197=0),"",H197-G197)</f>
        <v>-7337.7656000000061</v>
      </c>
      <c r="K197" s="13">
        <f t="shared" ref="K197:K261" si="17">IFERROR(J197/G197,"")</f>
        <v>-0.10966946769561424</v>
      </c>
      <c r="L197" s="14">
        <v>184</v>
      </c>
      <c r="M197" s="2"/>
    </row>
    <row r="198" spans="1:13" x14ac:dyDescent="0.2">
      <c r="A198" s="7" t="s">
        <v>192</v>
      </c>
      <c r="B198" s="8" t="str">
        <f>IF(OR('Average Weekday'!B198=0,'Average Weekday'!B198=""),"",'Average Weekday'!B198)</f>
        <v/>
      </c>
      <c r="C198" s="9">
        <v>936211</v>
      </c>
      <c r="D198" s="10">
        <v>958560</v>
      </c>
      <c r="E198" s="10">
        <v>929295</v>
      </c>
      <c r="F198" s="10">
        <v>1082601.5885999999</v>
      </c>
      <c r="G198" s="10">
        <v>506365.8273</v>
      </c>
      <c r="H198" s="10">
        <v>487602.72779999999</v>
      </c>
      <c r="I198" s="11"/>
      <c r="J198" s="12">
        <f t="shared" si="16"/>
        <v>-18763.099500000011</v>
      </c>
      <c r="K198" s="13">
        <f t="shared" si="17"/>
        <v>-3.7054434735548772E-2</v>
      </c>
      <c r="L198" s="14">
        <v>153</v>
      </c>
      <c r="M198" s="2"/>
    </row>
    <row r="199" spans="1:13" s="4" customFormat="1" x14ac:dyDescent="0.2">
      <c r="A199" s="7" t="s">
        <v>193</v>
      </c>
      <c r="B199" s="8" t="str">
        <f>IF(OR('Average Weekday'!B199=0,'Average Weekday'!B199=""),"",'Average Weekday'!B199)</f>
        <v/>
      </c>
      <c r="C199" s="9">
        <v>97124</v>
      </c>
      <c r="D199" s="10">
        <v>119455</v>
      </c>
      <c r="E199" s="10">
        <v>121241</v>
      </c>
      <c r="F199" s="10">
        <v>216661.40640000001</v>
      </c>
      <c r="G199" s="10">
        <v>132443.6684</v>
      </c>
      <c r="H199" s="10">
        <v>284241.06779999996</v>
      </c>
      <c r="I199" s="11"/>
      <c r="J199" s="12"/>
      <c r="K199" s="13"/>
      <c r="L199" s="22"/>
      <c r="M199" s="2"/>
    </row>
    <row r="200" spans="1:13" x14ac:dyDescent="0.2">
      <c r="A200" s="15" t="s">
        <v>194</v>
      </c>
      <c r="B200" s="8" t="str">
        <f>IF(OR('Average Weekday'!B200=0,'Average Weekday'!B200=""),"",'Average Weekday'!B200)</f>
        <v/>
      </c>
      <c r="C200" s="16">
        <f t="shared" ref="C200" si="18">SUM(C177:C199)</f>
        <v>29279733</v>
      </c>
      <c r="D200" s="17">
        <f t="shared" ref="D200:E200" si="19">SUM(D177:D199)</f>
        <v>28202504</v>
      </c>
      <c r="E200" s="17">
        <f t="shared" si="19"/>
        <v>26131640</v>
      </c>
      <c r="F200" s="17">
        <f t="shared" ref="F200:H200" si="20">SUM(F177:F199)</f>
        <v>25950644.481899995</v>
      </c>
      <c r="G200" s="17">
        <f t="shared" si="20"/>
        <v>15830540.175499998</v>
      </c>
      <c r="H200" s="17">
        <v>14328444.908200001</v>
      </c>
      <c r="I200" s="18"/>
      <c r="J200" s="19">
        <f t="shared" si="16"/>
        <v>-1502095.2672999967</v>
      </c>
      <c r="K200" s="20">
        <f t="shared" si="17"/>
        <v>-9.4885913597863303E-2</v>
      </c>
      <c r="L200" s="21"/>
      <c r="M200" s="2"/>
    </row>
    <row r="201" spans="1:13" ht="3" customHeight="1" x14ac:dyDescent="0.2">
      <c r="A201" s="42"/>
      <c r="B201" s="43" t="str">
        <f>IF(OR('Average Weekday'!B201=0,'Average Weekday'!B201=""),"",'Average Weekday'!B201)</f>
        <v/>
      </c>
      <c r="C201" s="43"/>
      <c r="D201" s="43"/>
      <c r="E201" s="43"/>
      <c r="F201" s="43"/>
      <c r="G201" s="43"/>
      <c r="H201" s="43"/>
      <c r="I201" s="43"/>
      <c r="J201" s="43" t="str">
        <f t="shared" si="16"/>
        <v/>
      </c>
      <c r="K201" s="43" t="str">
        <f t="shared" si="17"/>
        <v/>
      </c>
      <c r="L201" s="44"/>
      <c r="M201" s="2"/>
    </row>
    <row r="202" spans="1:13" x14ac:dyDescent="0.2">
      <c r="A202" s="7" t="s">
        <v>195</v>
      </c>
      <c r="B202" s="8">
        <f>IF(OR('Average Weekday'!B202=0,'Average Weekday'!B202=""),"",'Average Weekday'!B202)</f>
        <v>8</v>
      </c>
      <c r="C202" s="9"/>
      <c r="D202" s="10"/>
      <c r="E202" s="10">
        <v>654251</v>
      </c>
      <c r="F202" s="10">
        <v>1818532.8356999999</v>
      </c>
      <c r="G202" s="10">
        <v>823317</v>
      </c>
      <c r="H202" s="10">
        <v>915726</v>
      </c>
      <c r="I202" s="11"/>
      <c r="J202" s="12">
        <f t="shared" si="16"/>
        <v>92409</v>
      </c>
      <c r="K202" s="13">
        <f t="shared" si="17"/>
        <v>0.11223987844293268</v>
      </c>
      <c r="L202" s="14">
        <v>1</v>
      </c>
      <c r="M202" s="2"/>
    </row>
    <row r="203" spans="1:13" x14ac:dyDescent="0.2">
      <c r="A203" s="7" t="s">
        <v>196</v>
      </c>
      <c r="B203" s="8">
        <f>IF(OR('Average Weekday'!B203=0,'Average Weekday'!B203=""),"",'Average Weekday'!B203)</f>
        <v>8</v>
      </c>
      <c r="C203" s="9"/>
      <c r="D203" s="10"/>
      <c r="E203" s="10">
        <v>145684</v>
      </c>
      <c r="F203" s="10">
        <v>348702.38040000002</v>
      </c>
      <c r="G203" s="10">
        <v>121607</v>
      </c>
      <c r="H203" s="10">
        <v>119716</v>
      </c>
      <c r="I203" s="11"/>
      <c r="J203" s="12">
        <f t="shared" si="16"/>
        <v>-1891</v>
      </c>
      <c r="K203" s="13">
        <f t="shared" si="17"/>
        <v>-1.5550091688800808E-2</v>
      </c>
      <c r="L203" s="14">
        <v>11</v>
      </c>
      <c r="M203" s="2"/>
    </row>
    <row r="204" spans="1:13" x14ac:dyDescent="0.2">
      <c r="A204" s="7" t="s">
        <v>197</v>
      </c>
      <c r="B204" s="8">
        <f>IF(OR('Average Weekday'!B204=0,'Average Weekday'!B204=""),"",'Average Weekday'!B204)</f>
        <v>8</v>
      </c>
      <c r="C204" s="9"/>
      <c r="D204" s="10"/>
      <c r="E204" s="10">
        <v>233604</v>
      </c>
      <c r="F204" s="10">
        <v>566132.53879999998</v>
      </c>
      <c r="G204" s="10">
        <v>248369</v>
      </c>
      <c r="H204" s="10">
        <v>283955</v>
      </c>
      <c r="I204" s="11"/>
      <c r="J204" s="12">
        <f t="shared" si="16"/>
        <v>35586</v>
      </c>
      <c r="K204" s="13">
        <f t="shared" si="17"/>
        <v>0.14327875056871026</v>
      </c>
      <c r="L204" s="14">
        <v>6</v>
      </c>
      <c r="M204" s="2"/>
    </row>
    <row r="205" spans="1:13" x14ac:dyDescent="0.2">
      <c r="A205" s="7" t="s">
        <v>198</v>
      </c>
      <c r="B205" s="8">
        <f>IF(OR('Average Weekday'!B205=0,'Average Weekday'!B205=""),"",'Average Weekday'!B205)</f>
        <v>8</v>
      </c>
      <c r="C205" s="9"/>
      <c r="D205" s="10"/>
      <c r="E205" s="10">
        <v>375956</v>
      </c>
      <c r="F205" s="10">
        <v>1013642.9441</v>
      </c>
      <c r="G205" s="10">
        <v>402545</v>
      </c>
      <c r="H205" s="10">
        <v>422541</v>
      </c>
      <c r="I205" s="11"/>
      <c r="J205" s="12">
        <f t="shared" si="16"/>
        <v>19996</v>
      </c>
      <c r="K205" s="13">
        <f t="shared" si="17"/>
        <v>4.9673949496329604E-2</v>
      </c>
      <c r="L205" s="14">
        <v>2</v>
      </c>
      <c r="M205" s="2"/>
    </row>
    <row r="206" spans="1:13" x14ac:dyDescent="0.2">
      <c r="A206" s="7" t="s">
        <v>199</v>
      </c>
      <c r="B206" s="8">
        <f>IF(OR('Average Weekday'!B206=0,'Average Weekday'!B206=""),"",'Average Weekday'!B206)</f>
        <v>8</v>
      </c>
      <c r="C206" s="9"/>
      <c r="D206" s="10"/>
      <c r="E206" s="10">
        <v>113178</v>
      </c>
      <c r="F206" s="10">
        <v>289748.39130000002</v>
      </c>
      <c r="G206" s="10">
        <v>87154</v>
      </c>
      <c r="H206" s="10">
        <v>83024</v>
      </c>
      <c r="I206" s="11"/>
      <c r="J206" s="12">
        <f t="shared" si="16"/>
        <v>-4130</v>
      </c>
      <c r="K206" s="13">
        <f t="shared" si="17"/>
        <v>-4.7387383252633267E-2</v>
      </c>
      <c r="L206" s="14">
        <v>18</v>
      </c>
      <c r="M206" s="2"/>
    </row>
    <row r="207" spans="1:13" x14ac:dyDescent="0.2">
      <c r="A207" s="7" t="s">
        <v>200</v>
      </c>
      <c r="B207" s="8">
        <f>IF(OR('Average Weekday'!B207=0,'Average Weekday'!B207=""),"",'Average Weekday'!B207)</f>
        <v>8</v>
      </c>
      <c r="C207" s="9"/>
      <c r="D207" s="10"/>
      <c r="E207" s="10">
        <v>195920</v>
      </c>
      <c r="F207" s="10">
        <v>468930.29210000002</v>
      </c>
      <c r="G207" s="10">
        <v>180622</v>
      </c>
      <c r="H207" s="10">
        <v>192519</v>
      </c>
      <c r="I207" s="11"/>
      <c r="J207" s="12">
        <f t="shared" si="16"/>
        <v>11897</v>
      </c>
      <c r="K207" s="13">
        <f t="shared" si="17"/>
        <v>6.5866837926719893E-2</v>
      </c>
      <c r="L207" s="14">
        <v>9</v>
      </c>
      <c r="M207" s="2"/>
    </row>
    <row r="208" spans="1:13" x14ac:dyDescent="0.2">
      <c r="A208" s="7" t="s">
        <v>201</v>
      </c>
      <c r="B208" s="8">
        <f>IF(OR('Average Weekday'!B208=0,'Average Weekday'!B208=""),"",'Average Weekday'!B208)</f>
        <v>8</v>
      </c>
      <c r="C208" s="9"/>
      <c r="D208" s="10"/>
      <c r="E208" s="10">
        <v>99786</v>
      </c>
      <c r="F208" s="10">
        <v>224384.30619999999</v>
      </c>
      <c r="G208" s="10">
        <v>72590</v>
      </c>
      <c r="H208" s="10">
        <v>73384</v>
      </c>
      <c r="I208" s="11"/>
      <c r="J208" s="12">
        <f t="shared" si="16"/>
        <v>794</v>
      </c>
      <c r="K208" s="13">
        <f t="shared" si="17"/>
        <v>1.093814575010332E-2</v>
      </c>
      <c r="L208" s="14">
        <v>20</v>
      </c>
      <c r="M208" s="2"/>
    </row>
    <row r="209" spans="1:13" x14ac:dyDescent="0.2">
      <c r="A209" s="7" t="s">
        <v>202</v>
      </c>
      <c r="B209" s="8">
        <f>IF(OR('Average Weekday'!B209=0,'Average Weekday'!B209=""),"",'Average Weekday'!B209)</f>
        <v>8</v>
      </c>
      <c r="C209" s="9"/>
      <c r="D209" s="10"/>
      <c r="E209" s="10">
        <v>228084</v>
      </c>
      <c r="F209" s="10">
        <v>580229.60629999998</v>
      </c>
      <c r="G209" s="10">
        <v>218005</v>
      </c>
      <c r="H209" s="10">
        <v>235718</v>
      </c>
      <c r="I209" s="11"/>
      <c r="J209" s="12">
        <f t="shared" si="16"/>
        <v>17713</v>
      </c>
      <c r="K209" s="13">
        <f t="shared" si="17"/>
        <v>8.1250430036008348E-2</v>
      </c>
      <c r="L209" s="14">
        <v>8</v>
      </c>
      <c r="M209" s="2"/>
    </row>
    <row r="210" spans="1:13" x14ac:dyDescent="0.2">
      <c r="A210" s="7" t="s">
        <v>203</v>
      </c>
      <c r="B210" s="8">
        <f>IF(OR('Average Weekday'!B210=0,'Average Weekday'!B210=""),"",'Average Weekday'!B210)</f>
        <v>9</v>
      </c>
      <c r="C210" s="9"/>
      <c r="D210" s="10"/>
      <c r="E210" s="10">
        <v>40127</v>
      </c>
      <c r="F210" s="10">
        <v>165945.36960000001</v>
      </c>
      <c r="G210" s="10">
        <v>48583</v>
      </c>
      <c r="H210" s="10">
        <v>39403</v>
      </c>
      <c r="I210" s="11"/>
      <c r="J210" s="12">
        <f t="shared" si="16"/>
        <v>-9180</v>
      </c>
      <c r="K210" s="13">
        <f t="shared" si="17"/>
        <v>-0.18895498425375132</v>
      </c>
      <c r="L210" s="14">
        <v>25</v>
      </c>
      <c r="M210" s="2"/>
    </row>
    <row r="211" spans="1:13" x14ac:dyDescent="0.2">
      <c r="A211" s="7" t="s">
        <v>204</v>
      </c>
      <c r="B211" s="8">
        <f>IF(OR('Average Weekday'!B211=0,'Average Weekday'!B211=""),"",'Average Weekday'!B211)</f>
        <v>8</v>
      </c>
      <c r="C211" s="9"/>
      <c r="D211" s="10"/>
      <c r="E211" s="10">
        <v>262637</v>
      </c>
      <c r="F211" s="10">
        <v>512047.93770000001</v>
      </c>
      <c r="G211" s="10">
        <v>217812</v>
      </c>
      <c r="H211" s="10">
        <v>260535</v>
      </c>
      <c r="I211" s="11"/>
      <c r="J211" s="12">
        <f t="shared" si="16"/>
        <v>42723</v>
      </c>
      <c r="K211" s="13">
        <f t="shared" si="17"/>
        <v>0.1961462178392375</v>
      </c>
      <c r="L211" s="14">
        <v>7</v>
      </c>
      <c r="M211" s="2"/>
    </row>
    <row r="212" spans="1:13" x14ac:dyDescent="0.2">
      <c r="A212" s="7" t="s">
        <v>205</v>
      </c>
      <c r="B212" s="8">
        <f>IF(OR('Average Weekday'!B212=0,'Average Weekday'!B212=""),"",'Average Weekday'!B212)</f>
        <v>10</v>
      </c>
      <c r="C212" s="9"/>
      <c r="D212" s="10"/>
      <c r="E212" s="10"/>
      <c r="F212" s="10">
        <v>249370.27009999999</v>
      </c>
      <c r="G212" s="10">
        <v>105813</v>
      </c>
      <c r="H212" s="10">
        <v>114700</v>
      </c>
      <c r="I212" s="11"/>
      <c r="J212" s="12">
        <f t="shared" ref="J212" si="21">IF(AND(G212=0,G212=0),"",H212-G212)</f>
        <v>8887</v>
      </c>
      <c r="K212" s="13">
        <f t="shared" ref="K212" si="22">IFERROR(J212/G212,"")</f>
        <v>8.3987789780083727E-2</v>
      </c>
      <c r="L212" s="14">
        <v>12</v>
      </c>
      <c r="M212" s="2"/>
    </row>
    <row r="213" spans="1:13" x14ac:dyDescent="0.2">
      <c r="A213" s="7" t="s">
        <v>206</v>
      </c>
      <c r="B213" s="8">
        <f>IF(OR('Average Weekday'!B213=0,'Average Weekday'!B213=""),"",'Average Weekday'!B213)</f>
        <v>8</v>
      </c>
      <c r="C213" s="9"/>
      <c r="D213" s="10"/>
      <c r="E213" s="10">
        <v>105277</v>
      </c>
      <c r="F213" s="10">
        <v>298031.42349999998</v>
      </c>
      <c r="G213" s="10">
        <v>100846</v>
      </c>
      <c r="H213" s="10">
        <v>110302</v>
      </c>
      <c r="I213" s="11"/>
      <c r="J213" s="12">
        <f t="shared" si="16"/>
        <v>9456</v>
      </c>
      <c r="K213" s="13">
        <f t="shared" si="17"/>
        <v>9.3766733435138722E-2</v>
      </c>
      <c r="L213" s="14">
        <v>14</v>
      </c>
      <c r="M213" s="2"/>
    </row>
    <row r="214" spans="1:13" x14ac:dyDescent="0.2">
      <c r="A214" s="7" t="s">
        <v>207</v>
      </c>
      <c r="B214" s="8">
        <f>IF(OR('Average Weekday'!B214=0,'Average Weekday'!B214=""),"",'Average Weekday'!B214)</f>
        <v>8</v>
      </c>
      <c r="C214" s="9"/>
      <c r="D214" s="10"/>
      <c r="E214" s="10">
        <v>72535</v>
      </c>
      <c r="F214" s="10">
        <v>229147.97159999999</v>
      </c>
      <c r="G214" s="10">
        <v>89137</v>
      </c>
      <c r="H214" s="10">
        <v>104282</v>
      </c>
      <c r="I214" s="11"/>
      <c r="J214" s="12">
        <f t="shared" si="16"/>
        <v>15145</v>
      </c>
      <c r="K214" s="13">
        <f t="shared" si="17"/>
        <v>0.16990699709436036</v>
      </c>
      <c r="L214" s="14">
        <v>15</v>
      </c>
      <c r="M214" s="2"/>
    </row>
    <row r="215" spans="1:13" x14ac:dyDescent="0.2">
      <c r="A215" s="7" t="s">
        <v>208</v>
      </c>
      <c r="B215" s="8">
        <f>IF(OR('Average Weekday'!B215=0,'Average Weekday'!B215=""),"",'Average Weekday'!B215)</f>
        <v>8</v>
      </c>
      <c r="C215" s="9"/>
      <c r="D215" s="10"/>
      <c r="E215" s="10">
        <v>85736</v>
      </c>
      <c r="F215" s="10">
        <v>266916.24690000003</v>
      </c>
      <c r="G215" s="10">
        <v>96654</v>
      </c>
      <c r="H215" s="10">
        <v>102213</v>
      </c>
      <c r="I215" s="11"/>
      <c r="J215" s="12">
        <f t="shared" si="16"/>
        <v>5559</v>
      </c>
      <c r="K215" s="13">
        <f t="shared" si="17"/>
        <v>5.7514432925693713E-2</v>
      </c>
      <c r="L215" s="14">
        <v>16</v>
      </c>
      <c r="M215" s="2"/>
    </row>
    <row r="216" spans="1:13" x14ac:dyDescent="0.2">
      <c r="A216" s="7" t="s">
        <v>209</v>
      </c>
      <c r="B216" s="8">
        <f>IF(OR('Average Weekday'!B216=0,'Average Weekday'!B216=""),"",'Average Weekday'!B216)</f>
        <v>8</v>
      </c>
      <c r="C216" s="9"/>
      <c r="D216" s="10"/>
      <c r="E216" s="10">
        <v>114625</v>
      </c>
      <c r="F216" s="10">
        <v>301705.62819999998</v>
      </c>
      <c r="G216" s="10">
        <v>107619</v>
      </c>
      <c r="H216" s="10">
        <v>113223</v>
      </c>
      <c r="I216" s="11"/>
      <c r="J216" s="12">
        <f t="shared" si="16"/>
        <v>5604</v>
      </c>
      <c r="K216" s="13">
        <f t="shared" si="17"/>
        <v>5.207258941265018E-2</v>
      </c>
      <c r="L216" s="14">
        <v>13</v>
      </c>
      <c r="M216" s="2"/>
    </row>
    <row r="217" spans="1:13" x14ac:dyDescent="0.2">
      <c r="A217" s="7" t="s">
        <v>210</v>
      </c>
      <c r="B217" s="8">
        <f>IF(OR('Average Weekday'!B217=0,'Average Weekday'!B217=""),"",'Average Weekday'!B217)</f>
        <v>8</v>
      </c>
      <c r="C217" s="9"/>
      <c r="D217" s="10"/>
      <c r="E217" s="10">
        <v>76946</v>
      </c>
      <c r="F217" s="10">
        <v>205363.83489999999</v>
      </c>
      <c r="G217" s="10">
        <v>81559</v>
      </c>
      <c r="H217" s="10">
        <v>93070</v>
      </c>
      <c r="I217" s="11"/>
      <c r="J217" s="12">
        <f t="shared" si="16"/>
        <v>11511</v>
      </c>
      <c r="K217" s="13">
        <f t="shared" si="17"/>
        <v>0.14113709094030089</v>
      </c>
      <c r="L217" s="14">
        <v>17</v>
      </c>
      <c r="M217" s="2"/>
    </row>
    <row r="218" spans="1:13" x14ac:dyDescent="0.2">
      <c r="A218" s="7" t="s">
        <v>211</v>
      </c>
      <c r="B218" s="8">
        <f>IF(OR('Average Weekday'!B218=0,'Average Weekday'!B218=""),"",'Average Weekday'!B218)</f>
        <v>8</v>
      </c>
      <c r="C218" s="9"/>
      <c r="D218" s="10"/>
      <c r="E218" s="10">
        <v>76290</v>
      </c>
      <c r="F218" s="10">
        <v>215174.0434</v>
      </c>
      <c r="G218" s="10">
        <v>77425</v>
      </c>
      <c r="H218" s="10">
        <v>82178</v>
      </c>
      <c r="I218" s="11"/>
      <c r="J218" s="12">
        <f t="shared" si="16"/>
        <v>4753</v>
      </c>
      <c r="K218" s="13">
        <f t="shared" si="17"/>
        <v>6.1388440426218924E-2</v>
      </c>
      <c r="L218" s="14">
        <v>19</v>
      </c>
      <c r="M218" s="2"/>
    </row>
    <row r="219" spans="1:13" x14ac:dyDescent="0.2">
      <c r="A219" s="7" t="s">
        <v>212</v>
      </c>
      <c r="B219" s="8">
        <f>IF(OR('Average Weekday'!B219=0,'Average Weekday'!B219=""),"",'Average Weekday'!B219)</f>
        <v>8</v>
      </c>
      <c r="C219" s="9"/>
      <c r="D219" s="10"/>
      <c r="E219" s="10">
        <v>70945</v>
      </c>
      <c r="F219" s="10">
        <v>194090.8125</v>
      </c>
      <c r="G219" s="10">
        <v>58917</v>
      </c>
      <c r="H219" s="10">
        <v>55370</v>
      </c>
      <c r="I219" s="11"/>
      <c r="J219" s="12">
        <f t="shared" si="16"/>
        <v>-3547</v>
      </c>
      <c r="K219" s="13">
        <f t="shared" si="17"/>
        <v>-6.0203336897669602E-2</v>
      </c>
      <c r="L219" s="14">
        <v>24</v>
      </c>
      <c r="M219" s="2"/>
    </row>
    <row r="220" spans="1:13" x14ac:dyDescent="0.2">
      <c r="A220" s="7" t="s">
        <v>213</v>
      </c>
      <c r="B220" s="8">
        <f>IF(OR('Average Weekday'!B220=0,'Average Weekday'!B220=""),"",'Average Weekday'!B220)</f>
        <v>8</v>
      </c>
      <c r="C220" s="9"/>
      <c r="D220" s="10"/>
      <c r="E220" s="10">
        <v>69752</v>
      </c>
      <c r="F220" s="10">
        <v>515920.04369999998</v>
      </c>
      <c r="G220" s="10">
        <v>263792</v>
      </c>
      <c r="H220" s="10">
        <v>288374</v>
      </c>
      <c r="I220" s="11"/>
      <c r="J220" s="12">
        <f t="shared" si="16"/>
        <v>24582</v>
      </c>
      <c r="K220" s="13">
        <f t="shared" si="17"/>
        <v>9.3187056468732946E-2</v>
      </c>
      <c r="L220" s="14">
        <v>5</v>
      </c>
      <c r="M220" s="2"/>
    </row>
    <row r="221" spans="1:13" x14ac:dyDescent="0.2">
      <c r="A221" s="7" t="s">
        <v>214</v>
      </c>
      <c r="B221" s="8">
        <f>IF(OR('Average Weekday'!B221=0,'Average Weekday'!B221=""),"",'Average Weekday'!B221)</f>
        <v>8</v>
      </c>
      <c r="C221" s="9"/>
      <c r="D221" s="10"/>
      <c r="E221" s="10">
        <v>118997</v>
      </c>
      <c r="F221" s="10">
        <v>340546.44699999999</v>
      </c>
      <c r="G221" s="10">
        <v>124779</v>
      </c>
      <c r="H221" s="10">
        <v>136351</v>
      </c>
      <c r="I221" s="11"/>
      <c r="J221" s="12">
        <f t="shared" si="16"/>
        <v>11572</v>
      </c>
      <c r="K221" s="13">
        <f t="shared" si="17"/>
        <v>9.2739964256806029E-2</v>
      </c>
      <c r="L221" s="14">
        <v>10</v>
      </c>
      <c r="M221" s="2"/>
    </row>
    <row r="222" spans="1:13" x14ac:dyDescent="0.2">
      <c r="A222" s="7" t="s">
        <v>215</v>
      </c>
      <c r="B222" s="8">
        <f>IF(OR('Average Weekday'!B222=0,'Average Weekday'!B222=""),"",'Average Weekday'!B222)</f>
        <v>8</v>
      </c>
      <c r="C222" s="9"/>
      <c r="D222" s="10"/>
      <c r="E222" s="10">
        <v>62706</v>
      </c>
      <c r="F222" s="10">
        <v>184271.2812</v>
      </c>
      <c r="G222" s="10">
        <v>60941</v>
      </c>
      <c r="H222" s="10">
        <v>59089</v>
      </c>
      <c r="I222" s="11"/>
      <c r="J222" s="12">
        <f t="shared" si="16"/>
        <v>-1852</v>
      </c>
      <c r="K222" s="13">
        <f t="shared" si="17"/>
        <v>-3.0390049392034921E-2</v>
      </c>
      <c r="L222" s="14">
        <v>23</v>
      </c>
      <c r="M222" s="2"/>
    </row>
    <row r="223" spans="1:13" x14ac:dyDescent="0.2">
      <c r="A223" s="7" t="s">
        <v>216</v>
      </c>
      <c r="B223" s="8">
        <f>IF(OR('Average Weekday'!B223=0,'Average Weekday'!B223=""),"",'Average Weekday'!B223)</f>
        <v>8</v>
      </c>
      <c r="C223" s="9">
        <v>1862628</v>
      </c>
      <c r="D223" s="10">
        <v>1829851</v>
      </c>
      <c r="E223" s="10">
        <v>1141241</v>
      </c>
      <c r="F223" s="10">
        <v>0</v>
      </c>
      <c r="G223" s="10">
        <v>0</v>
      </c>
      <c r="H223" s="10">
        <v>0</v>
      </c>
      <c r="I223" s="11"/>
      <c r="J223" s="12" t="str">
        <f t="shared" si="16"/>
        <v/>
      </c>
      <c r="K223" s="13" t="str">
        <f t="shared" si="17"/>
        <v/>
      </c>
      <c r="L223" s="14"/>
      <c r="M223" s="2"/>
    </row>
    <row r="224" spans="1:13" x14ac:dyDescent="0.2">
      <c r="A224" s="7" t="s">
        <v>217</v>
      </c>
      <c r="B224" s="8">
        <f>IF(OR('Average Weekday'!B224=0,'Average Weekday'!B224=""),"",'Average Weekday'!B224)</f>
        <v>8</v>
      </c>
      <c r="C224" s="9">
        <v>393749</v>
      </c>
      <c r="D224" s="10">
        <v>373748</v>
      </c>
      <c r="E224" s="10">
        <v>236266</v>
      </c>
      <c r="F224" s="10">
        <v>0</v>
      </c>
      <c r="G224" s="10">
        <v>0</v>
      </c>
      <c r="H224" s="10">
        <v>0</v>
      </c>
      <c r="I224" s="11"/>
      <c r="J224" s="12" t="str">
        <f t="shared" si="16"/>
        <v/>
      </c>
      <c r="K224" s="13" t="str">
        <f t="shared" si="17"/>
        <v/>
      </c>
      <c r="L224" s="14"/>
      <c r="M224" s="2"/>
    </row>
    <row r="225" spans="1:13" x14ac:dyDescent="0.2">
      <c r="A225" s="7" t="s">
        <v>218</v>
      </c>
      <c r="B225" s="8">
        <f>IF(OR('Average Weekday'!B225=0,'Average Weekday'!B225=""),"",'Average Weekday'!B225)</f>
        <v>8</v>
      </c>
      <c r="C225" s="9">
        <v>123473</v>
      </c>
      <c r="D225" s="10">
        <v>120308</v>
      </c>
      <c r="E225" s="10">
        <v>72825</v>
      </c>
      <c r="F225" s="10">
        <v>0</v>
      </c>
      <c r="G225" s="10">
        <v>0</v>
      </c>
      <c r="H225" s="10">
        <v>0</v>
      </c>
      <c r="I225" s="11"/>
      <c r="J225" s="12" t="str">
        <f t="shared" si="16"/>
        <v/>
      </c>
      <c r="K225" s="13" t="str">
        <f t="shared" si="17"/>
        <v/>
      </c>
      <c r="L225" s="14"/>
      <c r="M225" s="2"/>
    </row>
    <row r="226" spans="1:13" x14ac:dyDescent="0.2">
      <c r="A226" s="7" t="s">
        <v>219</v>
      </c>
      <c r="B226" s="8">
        <f>IF(OR('Average Weekday'!B226=0,'Average Weekday'!B226=""),"",'Average Weekday'!B226)</f>
        <v>8</v>
      </c>
      <c r="C226" s="9">
        <v>163746</v>
      </c>
      <c r="D226" s="10">
        <v>165000</v>
      </c>
      <c r="E226" s="10">
        <v>103008</v>
      </c>
      <c r="F226" s="10">
        <v>0</v>
      </c>
      <c r="G226" s="10">
        <v>0</v>
      </c>
      <c r="H226" s="10">
        <v>0</v>
      </c>
      <c r="I226" s="11"/>
      <c r="J226" s="12" t="str">
        <f t="shared" si="16"/>
        <v/>
      </c>
      <c r="K226" s="13" t="str">
        <f t="shared" si="17"/>
        <v/>
      </c>
      <c r="L226" s="14"/>
      <c r="M226" s="2"/>
    </row>
    <row r="227" spans="1:13" x14ac:dyDescent="0.2">
      <c r="A227" s="7" t="s">
        <v>220</v>
      </c>
      <c r="B227" s="8">
        <f>IF(OR('Average Weekday'!B227=0,'Average Weekday'!B227=""),"",'Average Weekday'!B227)</f>
        <v>8</v>
      </c>
      <c r="C227" s="9">
        <v>473681</v>
      </c>
      <c r="D227" s="10">
        <v>468144</v>
      </c>
      <c r="E227" s="10">
        <v>306038</v>
      </c>
      <c r="F227" s="10">
        <v>0</v>
      </c>
      <c r="G227" s="10">
        <v>0</v>
      </c>
      <c r="H227" s="10">
        <v>0</v>
      </c>
      <c r="I227" s="11"/>
      <c r="J227" s="12" t="str">
        <f t="shared" si="16"/>
        <v/>
      </c>
      <c r="K227" s="13" t="str">
        <f t="shared" si="17"/>
        <v/>
      </c>
      <c r="L227" s="14"/>
      <c r="M227" s="2"/>
    </row>
    <row r="228" spans="1:13" x14ac:dyDescent="0.2">
      <c r="A228" s="7" t="s">
        <v>221</v>
      </c>
      <c r="B228" s="8">
        <f>IF(OR('Average Weekday'!B228=0,'Average Weekday'!B228=""),"",'Average Weekday'!B228)</f>
        <v>8</v>
      </c>
      <c r="C228" s="9">
        <v>445172</v>
      </c>
      <c r="D228" s="10">
        <v>427058</v>
      </c>
      <c r="E228" s="10">
        <v>274015</v>
      </c>
      <c r="F228" s="10">
        <v>0</v>
      </c>
      <c r="G228" s="10">
        <v>0</v>
      </c>
      <c r="H228" s="10">
        <v>0</v>
      </c>
      <c r="I228" s="11"/>
      <c r="J228" s="12" t="str">
        <f t="shared" si="16"/>
        <v/>
      </c>
      <c r="K228" s="13" t="str">
        <f t="shared" si="17"/>
        <v/>
      </c>
      <c r="L228" s="14"/>
      <c r="M228" s="2"/>
    </row>
    <row r="229" spans="1:13" x14ac:dyDescent="0.2">
      <c r="A229" s="7" t="s">
        <v>222</v>
      </c>
      <c r="B229" s="8">
        <f>IF(OR('Average Weekday'!B229=0,'Average Weekday'!B229=""),"",'Average Weekday'!B229)</f>
        <v>8</v>
      </c>
      <c r="C229" s="9">
        <v>207540</v>
      </c>
      <c r="D229" s="10">
        <v>206723</v>
      </c>
      <c r="E229" s="10">
        <v>130872</v>
      </c>
      <c r="F229" s="10">
        <v>0</v>
      </c>
      <c r="G229" s="10">
        <v>0</v>
      </c>
      <c r="H229" s="10">
        <v>0</v>
      </c>
      <c r="I229" s="11"/>
      <c r="J229" s="12" t="str">
        <f t="shared" si="16"/>
        <v/>
      </c>
      <c r="K229" s="13" t="str">
        <f t="shared" si="17"/>
        <v/>
      </c>
      <c r="L229" s="14"/>
      <c r="M229" s="2"/>
    </row>
    <row r="230" spans="1:13" x14ac:dyDescent="0.2">
      <c r="A230" s="7" t="s">
        <v>223</v>
      </c>
      <c r="B230" s="8">
        <f>IF(OR('Average Weekday'!B230=0,'Average Weekday'!B230=""),"",'Average Weekday'!B230)</f>
        <v>8</v>
      </c>
      <c r="C230" s="9">
        <v>280665</v>
      </c>
      <c r="D230" s="10">
        <v>249056</v>
      </c>
      <c r="E230" s="10">
        <v>158897</v>
      </c>
      <c r="F230" s="10">
        <v>0</v>
      </c>
      <c r="G230" s="10">
        <v>0</v>
      </c>
      <c r="H230" s="10">
        <v>0</v>
      </c>
      <c r="I230" s="11"/>
      <c r="J230" s="12" t="str">
        <f t="shared" si="16"/>
        <v/>
      </c>
      <c r="K230" s="13" t="str">
        <f t="shared" si="17"/>
        <v/>
      </c>
      <c r="L230" s="14"/>
      <c r="M230" s="2"/>
    </row>
    <row r="231" spans="1:13" x14ac:dyDescent="0.2">
      <c r="A231" s="7" t="s">
        <v>224</v>
      </c>
      <c r="B231" s="8">
        <f>IF(OR('Average Weekday'!B231=0,'Average Weekday'!B231=""),"",'Average Weekday'!B231)</f>
        <v>8</v>
      </c>
      <c r="C231" s="9">
        <v>858986</v>
      </c>
      <c r="D231" s="10">
        <v>840137</v>
      </c>
      <c r="E231" s="10">
        <v>528277</v>
      </c>
      <c r="F231" s="10">
        <v>0</v>
      </c>
      <c r="G231" s="10">
        <v>0</v>
      </c>
      <c r="H231" s="10">
        <v>0</v>
      </c>
      <c r="I231" s="11"/>
      <c r="J231" s="12" t="str">
        <f t="shared" si="16"/>
        <v/>
      </c>
      <c r="K231" s="13" t="str">
        <f t="shared" si="17"/>
        <v/>
      </c>
      <c r="L231" s="14"/>
      <c r="M231" s="2"/>
    </row>
    <row r="232" spans="1:13" x14ac:dyDescent="0.2">
      <c r="A232" s="7" t="s">
        <v>225</v>
      </c>
      <c r="B232" s="8">
        <f>IF(OR('Average Weekday'!B232=0,'Average Weekday'!B232=""),"",'Average Weekday'!B232)</f>
        <v>8</v>
      </c>
      <c r="C232" s="9">
        <v>179137</v>
      </c>
      <c r="D232" s="10">
        <v>173700</v>
      </c>
      <c r="E232" s="10">
        <v>113235</v>
      </c>
      <c r="F232" s="10">
        <v>0</v>
      </c>
      <c r="G232" s="10">
        <v>0</v>
      </c>
      <c r="H232" s="10">
        <v>0</v>
      </c>
      <c r="I232" s="11"/>
      <c r="J232" s="12" t="str">
        <f t="shared" si="16"/>
        <v/>
      </c>
      <c r="K232" s="13" t="str">
        <f t="shared" si="17"/>
        <v/>
      </c>
      <c r="L232" s="14"/>
      <c r="M232" s="2"/>
    </row>
    <row r="233" spans="1:13" x14ac:dyDescent="0.2">
      <c r="A233" s="7" t="s">
        <v>226</v>
      </c>
      <c r="B233" s="8">
        <f>IF(OR('Average Weekday'!B233=0,'Average Weekday'!B233=""),"",'Average Weekday'!B233)</f>
        <v>8</v>
      </c>
      <c r="C233" s="9">
        <v>567746</v>
      </c>
      <c r="D233" s="10">
        <v>556947</v>
      </c>
      <c r="E233" s="10">
        <v>366764</v>
      </c>
      <c r="F233" s="10">
        <v>0</v>
      </c>
      <c r="G233" s="10">
        <v>0</v>
      </c>
      <c r="H233" s="10">
        <v>0</v>
      </c>
      <c r="I233" s="11"/>
      <c r="J233" s="12" t="str">
        <f t="shared" si="16"/>
        <v/>
      </c>
      <c r="K233" s="13" t="str">
        <f t="shared" si="17"/>
        <v/>
      </c>
      <c r="L233" s="14"/>
      <c r="M233" s="2"/>
    </row>
    <row r="234" spans="1:13" x14ac:dyDescent="0.2">
      <c r="A234" s="7" t="s">
        <v>227</v>
      </c>
      <c r="B234" s="8">
        <f>IF(OR('Average Weekday'!B234=0,'Average Weekday'!B234=""),"",'Average Weekday'!B234)</f>
        <v>8</v>
      </c>
      <c r="C234" s="9">
        <v>227145</v>
      </c>
      <c r="D234" s="10">
        <v>213820</v>
      </c>
      <c r="E234" s="10">
        <v>138484</v>
      </c>
      <c r="F234" s="10">
        <v>0</v>
      </c>
      <c r="G234" s="10">
        <v>0</v>
      </c>
      <c r="H234" s="10">
        <v>0</v>
      </c>
      <c r="I234" s="11"/>
      <c r="J234" s="12" t="str">
        <f t="shared" si="16"/>
        <v/>
      </c>
      <c r="K234" s="13" t="str">
        <f t="shared" si="17"/>
        <v/>
      </c>
      <c r="L234" s="14"/>
      <c r="M234" s="2"/>
    </row>
    <row r="235" spans="1:13" x14ac:dyDescent="0.2">
      <c r="A235" s="7" t="s">
        <v>228</v>
      </c>
      <c r="B235" s="8">
        <f>IF(OR('Average Weekday'!B235=0,'Average Weekday'!B235=""),"",'Average Weekday'!B235)</f>
        <v>8</v>
      </c>
      <c r="C235" s="9">
        <v>291958</v>
      </c>
      <c r="D235" s="10">
        <v>277779</v>
      </c>
      <c r="E235" s="10">
        <v>182737</v>
      </c>
      <c r="F235" s="10">
        <v>0</v>
      </c>
      <c r="G235" s="10">
        <v>0</v>
      </c>
      <c r="H235" s="10">
        <v>0</v>
      </c>
      <c r="I235" s="11"/>
      <c r="J235" s="12" t="str">
        <f t="shared" si="16"/>
        <v/>
      </c>
      <c r="K235" s="13" t="str">
        <f t="shared" si="17"/>
        <v/>
      </c>
      <c r="L235" s="14"/>
      <c r="M235" s="2"/>
    </row>
    <row r="236" spans="1:13" x14ac:dyDescent="0.2">
      <c r="A236" s="7" t="s">
        <v>229</v>
      </c>
      <c r="B236" s="8">
        <f>IF(OR('Average Weekday'!B236=0,'Average Weekday'!B236=""),"",'Average Weekday'!B236)</f>
        <v>8</v>
      </c>
      <c r="C236" s="9">
        <v>1691363</v>
      </c>
      <c r="D236" s="10">
        <v>1696496</v>
      </c>
      <c r="E236" s="10">
        <v>1058729</v>
      </c>
      <c r="F236" s="10">
        <v>0</v>
      </c>
      <c r="G236" s="10">
        <v>0</v>
      </c>
      <c r="H236" s="10">
        <v>0</v>
      </c>
      <c r="I236" s="11"/>
      <c r="J236" s="12" t="str">
        <f t="shared" si="16"/>
        <v/>
      </c>
      <c r="K236" s="13" t="str">
        <f t="shared" si="17"/>
        <v/>
      </c>
      <c r="L236" s="14"/>
      <c r="M236" s="2"/>
    </row>
    <row r="237" spans="1:13" x14ac:dyDescent="0.2">
      <c r="A237" s="7" t="s">
        <v>230</v>
      </c>
      <c r="B237" s="8">
        <f>IF(OR('Average Weekday'!B237=0,'Average Weekday'!B237=""),"",'Average Weekday'!B237)</f>
        <v>8</v>
      </c>
      <c r="C237" s="9">
        <v>258503</v>
      </c>
      <c r="D237" s="10">
        <v>255810</v>
      </c>
      <c r="E237" s="10">
        <v>172189</v>
      </c>
      <c r="F237" s="10">
        <v>0</v>
      </c>
      <c r="G237" s="10">
        <v>0</v>
      </c>
      <c r="H237" s="10">
        <v>0</v>
      </c>
      <c r="I237" s="11"/>
      <c r="J237" s="12" t="str">
        <f t="shared" si="16"/>
        <v/>
      </c>
      <c r="K237" s="13" t="str">
        <f t="shared" si="17"/>
        <v/>
      </c>
      <c r="L237" s="14"/>
      <c r="M237" s="2"/>
    </row>
    <row r="238" spans="1:13" x14ac:dyDescent="0.2">
      <c r="A238" s="7" t="s">
        <v>231</v>
      </c>
      <c r="B238" s="8">
        <f>IF(OR('Average Weekday'!B238=0,'Average Weekday'!B238=""),"",'Average Weekday'!B238)</f>
        <v>8</v>
      </c>
      <c r="C238" s="9">
        <v>123907</v>
      </c>
      <c r="D238" s="10">
        <v>136772</v>
      </c>
      <c r="E238" s="10">
        <v>82539</v>
      </c>
      <c r="F238" s="10">
        <v>0</v>
      </c>
      <c r="G238" s="10">
        <v>0</v>
      </c>
      <c r="H238" s="10">
        <v>0</v>
      </c>
      <c r="I238" s="11"/>
      <c r="J238" s="12" t="str">
        <f t="shared" si="16"/>
        <v/>
      </c>
      <c r="K238" s="13" t="str">
        <f t="shared" si="17"/>
        <v/>
      </c>
      <c r="L238" s="14"/>
      <c r="M238" s="2"/>
    </row>
    <row r="239" spans="1:13" x14ac:dyDescent="0.2">
      <c r="A239" s="7" t="s">
        <v>232</v>
      </c>
      <c r="B239" s="8">
        <f>IF(OR('Average Weekday'!B239=0,'Average Weekday'!B239=""),"",'Average Weekday'!B239)</f>
        <v>8</v>
      </c>
      <c r="C239" s="9">
        <v>585187</v>
      </c>
      <c r="D239" s="10">
        <v>566706</v>
      </c>
      <c r="E239" s="10">
        <v>349468</v>
      </c>
      <c r="F239" s="10">
        <v>0</v>
      </c>
      <c r="G239" s="10">
        <v>0</v>
      </c>
      <c r="H239" s="10">
        <v>0</v>
      </c>
      <c r="I239" s="11"/>
      <c r="J239" s="12" t="str">
        <f t="shared" si="16"/>
        <v/>
      </c>
      <c r="K239" s="13" t="str">
        <f t="shared" si="17"/>
        <v/>
      </c>
      <c r="L239" s="14"/>
      <c r="M239" s="2"/>
    </row>
    <row r="240" spans="1:13" x14ac:dyDescent="0.2">
      <c r="A240" s="7" t="s">
        <v>233</v>
      </c>
      <c r="B240" s="8" t="str">
        <f>IF(OR('Average Weekday'!B240=0,'Average Weekday'!B240=""),"",'Average Weekday'!B240)</f>
        <v/>
      </c>
      <c r="C240" s="9">
        <v>839208</v>
      </c>
      <c r="D240" s="10">
        <v>822211</v>
      </c>
      <c r="E240" s="10">
        <v>797719</v>
      </c>
      <c r="F240" s="10">
        <v>799990.29749999999</v>
      </c>
      <c r="G240" s="10">
        <v>291001</v>
      </c>
      <c r="H240" s="10">
        <v>350412</v>
      </c>
      <c r="I240" s="11"/>
      <c r="J240" s="12">
        <f t="shared" si="16"/>
        <v>59411</v>
      </c>
      <c r="K240" s="13">
        <f t="shared" si="17"/>
        <v>0.20416081044395037</v>
      </c>
      <c r="L240" s="14">
        <v>3</v>
      </c>
      <c r="M240" s="2"/>
    </row>
    <row r="241" spans="1:13" x14ac:dyDescent="0.2">
      <c r="A241" s="7" t="s">
        <v>234</v>
      </c>
      <c r="B241" s="8" t="str">
        <f>IF(OR('Average Weekday'!B241=0,'Average Weekday'!B241=""),"",'Average Weekday'!B241)</f>
        <v/>
      </c>
      <c r="C241" s="9">
        <v>676405</v>
      </c>
      <c r="D241" s="10">
        <v>700852</v>
      </c>
      <c r="E241" s="10">
        <v>698230</v>
      </c>
      <c r="F241" s="10">
        <v>693554.13970000006</v>
      </c>
      <c r="G241" s="10">
        <v>272407</v>
      </c>
      <c r="H241" s="10">
        <v>333468</v>
      </c>
      <c r="I241" s="11"/>
      <c r="J241" s="12">
        <f t="shared" si="16"/>
        <v>61061</v>
      </c>
      <c r="K241" s="13">
        <f t="shared" si="17"/>
        <v>0.22415356433571826</v>
      </c>
      <c r="L241" s="14">
        <v>4</v>
      </c>
      <c r="M241" s="2"/>
    </row>
    <row r="242" spans="1:13" x14ac:dyDescent="0.2">
      <c r="A242" s="7" t="s">
        <v>235</v>
      </c>
      <c r="B242" s="8">
        <f>IF(OR('Average Weekday'!B242=0,'Average Weekday'!B242=""),"",'Average Weekday'!B242)</f>
        <v>8</v>
      </c>
      <c r="C242" s="9">
        <v>218555</v>
      </c>
      <c r="D242" s="10">
        <v>214582</v>
      </c>
      <c r="E242" s="10">
        <v>132633</v>
      </c>
      <c r="F242" s="10">
        <v>0</v>
      </c>
      <c r="G242" s="10">
        <v>0</v>
      </c>
      <c r="H242" s="10">
        <v>0</v>
      </c>
      <c r="I242" s="11"/>
      <c r="J242" s="12" t="str">
        <f t="shared" si="16"/>
        <v/>
      </c>
      <c r="K242" s="13" t="str">
        <f t="shared" si="17"/>
        <v/>
      </c>
      <c r="L242" s="14"/>
      <c r="M242" s="2"/>
    </row>
    <row r="243" spans="1:13" x14ac:dyDescent="0.2">
      <c r="A243" s="7" t="s">
        <v>236</v>
      </c>
      <c r="B243" s="8">
        <f>IF(OR('Average Weekday'!B243=0,'Average Weekday'!B243=""),"",'Average Weekday'!B243)</f>
        <v>8</v>
      </c>
      <c r="C243" s="9">
        <v>171442</v>
      </c>
      <c r="D243" s="10">
        <v>172795</v>
      </c>
      <c r="E243" s="10">
        <v>110395</v>
      </c>
      <c r="F243" s="10">
        <v>0</v>
      </c>
      <c r="G243" s="10">
        <v>0</v>
      </c>
      <c r="H243" s="10">
        <v>0</v>
      </c>
      <c r="I243" s="11"/>
      <c r="J243" s="12" t="str">
        <f t="shared" si="16"/>
        <v/>
      </c>
      <c r="K243" s="13" t="str">
        <f t="shared" si="17"/>
        <v/>
      </c>
      <c r="L243" s="14"/>
      <c r="M243" s="2"/>
    </row>
    <row r="244" spans="1:13" x14ac:dyDescent="0.2">
      <c r="A244" s="7" t="s">
        <v>237</v>
      </c>
      <c r="B244" s="8" t="str">
        <f>IF(OR('Average Weekday'!B244=0,'Average Weekday'!B244=""),"",'Average Weekday'!B244)</f>
        <v/>
      </c>
      <c r="C244" s="9">
        <v>151967</v>
      </c>
      <c r="D244" s="10">
        <v>155181</v>
      </c>
      <c r="E244" s="10">
        <v>159541</v>
      </c>
      <c r="F244" s="10">
        <v>158905.85709999999</v>
      </c>
      <c r="G244" s="10">
        <v>66141</v>
      </c>
      <c r="H244" s="10">
        <v>72950</v>
      </c>
      <c r="I244" s="11"/>
      <c r="J244" s="12">
        <f t="shared" si="16"/>
        <v>6809</v>
      </c>
      <c r="K244" s="13">
        <f t="shared" si="17"/>
        <v>0.10294673500551851</v>
      </c>
      <c r="L244" s="14">
        <v>21</v>
      </c>
      <c r="M244" s="2"/>
    </row>
    <row r="245" spans="1:13" x14ac:dyDescent="0.2">
      <c r="A245" s="7" t="s">
        <v>238</v>
      </c>
      <c r="B245" s="8" t="str">
        <f>IF(OR('Average Weekday'!B245=0,'Average Weekday'!B245=""),"",'Average Weekday'!B245)</f>
        <v/>
      </c>
      <c r="C245" s="9">
        <v>81043</v>
      </c>
      <c r="D245" s="10">
        <v>75769</v>
      </c>
      <c r="E245" s="10">
        <v>77477</v>
      </c>
      <c r="F245" s="10">
        <v>72961.666899999997</v>
      </c>
      <c r="G245" s="10">
        <v>32068</v>
      </c>
      <c r="H245" s="10">
        <v>38934</v>
      </c>
      <c r="I245" s="11"/>
      <c r="J245" s="12">
        <f t="shared" si="16"/>
        <v>6866</v>
      </c>
      <c r="K245" s="13">
        <f t="shared" si="17"/>
        <v>0.21410752151677684</v>
      </c>
      <c r="L245" s="14">
        <v>26</v>
      </c>
      <c r="M245" s="2"/>
    </row>
    <row r="246" spans="1:13" x14ac:dyDescent="0.2">
      <c r="A246" s="7" t="s">
        <v>239</v>
      </c>
      <c r="B246" s="8" t="str">
        <f>IF(OR('Average Weekday'!B246=0,'Average Weekday'!B246=""),"",'Average Weekday'!B246)</f>
        <v/>
      </c>
      <c r="C246" s="9">
        <v>138765</v>
      </c>
      <c r="D246" s="10">
        <v>132579</v>
      </c>
      <c r="E246" s="10">
        <v>136618</v>
      </c>
      <c r="F246" s="10">
        <v>128094.6246</v>
      </c>
      <c r="G246" s="10">
        <v>54914</v>
      </c>
      <c r="H246" s="10">
        <v>59721</v>
      </c>
      <c r="I246" s="11"/>
      <c r="J246" s="12">
        <f t="shared" si="16"/>
        <v>4807</v>
      </c>
      <c r="K246" s="13">
        <f t="shared" si="17"/>
        <v>8.7536875842226025E-2</v>
      </c>
      <c r="L246" s="14">
        <v>22</v>
      </c>
      <c r="M246" s="2"/>
    </row>
    <row r="247" spans="1:13" x14ac:dyDescent="0.2">
      <c r="A247" s="7" t="s">
        <v>240</v>
      </c>
      <c r="B247" s="8" t="str">
        <f>IF(OR('Average Weekday'!B247=0,'Average Weekday'!B247=""),"",'Average Weekday'!B247)</f>
        <v/>
      </c>
      <c r="C247" s="9">
        <v>17754</v>
      </c>
      <c r="D247" s="10">
        <v>18412</v>
      </c>
      <c r="E247" s="10">
        <v>0</v>
      </c>
      <c r="F247" s="10">
        <v>0</v>
      </c>
      <c r="G247" s="10">
        <v>0</v>
      </c>
      <c r="H247" s="10">
        <v>4802</v>
      </c>
      <c r="I247" s="11"/>
      <c r="J247" s="12"/>
      <c r="K247" s="13"/>
      <c r="L247" s="21"/>
    </row>
    <row r="248" spans="1:13" x14ac:dyDescent="0.2">
      <c r="A248" s="15" t="s">
        <v>241</v>
      </c>
      <c r="B248" s="8"/>
      <c r="C248" s="16">
        <f t="shared" ref="C248" si="23">SUM(C223:C247)</f>
        <v>11029725</v>
      </c>
      <c r="D248" s="17">
        <f t="shared" ref="D248:E248" si="24">SUM(D223:D247)</f>
        <v>10850436</v>
      </c>
      <c r="E248" s="17">
        <f t="shared" si="24"/>
        <v>7528197</v>
      </c>
      <c r="F248" s="17">
        <f>SUM(F223:F247)</f>
        <v>1853506.5858</v>
      </c>
      <c r="G248" s="17">
        <f>SUM(G202:G247)</f>
        <v>4304617</v>
      </c>
      <c r="H248" s="17">
        <v>4745960</v>
      </c>
      <c r="I248" s="18"/>
      <c r="J248" s="19">
        <f t="shared" si="16"/>
        <v>441343</v>
      </c>
      <c r="K248" s="20">
        <f t="shared" si="17"/>
        <v>0.10252782070971703</v>
      </c>
      <c r="L248" s="22"/>
    </row>
    <row r="249" spans="1:13" ht="3" customHeight="1" x14ac:dyDescent="0.2">
      <c r="A249" s="42"/>
      <c r="B249" s="43"/>
      <c r="C249" s="43"/>
      <c r="D249" s="43"/>
      <c r="E249" s="43"/>
      <c r="F249" s="43"/>
      <c r="G249" s="43"/>
      <c r="H249" s="43"/>
      <c r="I249" s="43"/>
      <c r="J249" s="43" t="str">
        <f t="shared" si="16"/>
        <v/>
      </c>
      <c r="K249" s="43" t="str">
        <f t="shared" si="17"/>
        <v/>
      </c>
      <c r="L249" s="44"/>
    </row>
    <row r="250" spans="1:13" x14ac:dyDescent="0.2">
      <c r="A250" s="24" t="s">
        <v>242</v>
      </c>
      <c r="B250" s="8"/>
      <c r="C250" s="9"/>
      <c r="D250" s="10"/>
      <c r="E250" s="10"/>
      <c r="F250" s="10"/>
      <c r="G250" s="10"/>
      <c r="H250" s="10"/>
      <c r="I250" s="11"/>
      <c r="J250" s="12" t="str">
        <f t="shared" si="16"/>
        <v/>
      </c>
      <c r="K250" s="13" t="str">
        <f t="shared" si="17"/>
        <v/>
      </c>
      <c r="L250" s="21"/>
    </row>
    <row r="251" spans="1:13" x14ac:dyDescent="0.2">
      <c r="A251" s="7" t="s">
        <v>55</v>
      </c>
      <c r="B251" s="8"/>
      <c r="C251" s="9">
        <f t="shared" ref="C251:G251" si="25">SUM(C4:C56)</f>
        <v>192955942</v>
      </c>
      <c r="D251" s="10">
        <f t="shared" si="25"/>
        <v>182711617</v>
      </c>
      <c r="E251" s="10">
        <f t="shared" si="25"/>
        <v>171066596</v>
      </c>
      <c r="F251" s="10">
        <f t="shared" si="25"/>
        <v>167437917.24820003</v>
      </c>
      <c r="G251" s="10">
        <f t="shared" si="25"/>
        <v>97935818.741000012</v>
      </c>
      <c r="H251" s="10">
        <v>96899727.293300003</v>
      </c>
      <c r="I251" s="11"/>
      <c r="J251" s="12">
        <f t="shared" si="16"/>
        <v>-1036091.4477000087</v>
      </c>
      <c r="K251" s="13">
        <f t="shared" si="17"/>
        <v>-1.0579290202699432E-2</v>
      </c>
      <c r="L251" s="21"/>
    </row>
    <row r="252" spans="1:13" x14ac:dyDescent="0.2">
      <c r="A252" s="7" t="s">
        <v>93</v>
      </c>
      <c r="B252" s="8"/>
      <c r="C252" s="9">
        <f t="shared" ref="C252:G252" si="26">SUM(C59:C95)</f>
        <v>164069758</v>
      </c>
      <c r="D252" s="10">
        <f t="shared" si="26"/>
        <v>152042634</v>
      </c>
      <c r="E252" s="10">
        <f t="shared" si="26"/>
        <v>137949490</v>
      </c>
      <c r="F252" s="10">
        <f t="shared" si="26"/>
        <v>130346751.53239998</v>
      </c>
      <c r="G252" s="10">
        <f t="shared" si="26"/>
        <v>83266239.544199988</v>
      </c>
      <c r="H252" s="10">
        <v>74198777.925700009</v>
      </c>
      <c r="I252" s="11"/>
      <c r="J252" s="12">
        <f t="shared" si="16"/>
        <v>-9067461.6184999794</v>
      </c>
      <c r="K252" s="13">
        <f t="shared" si="17"/>
        <v>-0.10889721534364145</v>
      </c>
      <c r="L252" s="21"/>
    </row>
    <row r="253" spans="1:13" x14ac:dyDescent="0.2">
      <c r="A253" s="7" t="s">
        <v>133</v>
      </c>
      <c r="B253" s="8"/>
      <c r="C253" s="9">
        <f t="shared" ref="C253:G253" si="27">SUM(C98:C136)</f>
        <v>128212381</v>
      </c>
      <c r="D253" s="10">
        <f t="shared" si="27"/>
        <v>118715667</v>
      </c>
      <c r="E253" s="10">
        <f t="shared" si="27"/>
        <v>116996185</v>
      </c>
      <c r="F253" s="10">
        <f t="shared" si="27"/>
        <v>119868296.28590001</v>
      </c>
      <c r="G253" s="10">
        <f t="shared" si="27"/>
        <v>57417779.958899982</v>
      </c>
      <c r="H253" s="10">
        <v>63872190.451400004</v>
      </c>
      <c r="I253" s="11"/>
      <c r="J253" s="12">
        <f t="shared" si="16"/>
        <v>6454410.4925000221</v>
      </c>
      <c r="K253" s="13">
        <f t="shared" si="17"/>
        <v>0.11241135580512049</v>
      </c>
      <c r="L253" s="21"/>
    </row>
    <row r="254" spans="1:13" x14ac:dyDescent="0.2">
      <c r="A254" s="7" t="s">
        <v>170</v>
      </c>
      <c r="B254" s="8"/>
      <c r="C254" s="9">
        <f t="shared" ref="C254:G254" si="28">SUM(C139:C174)</f>
        <v>111597406</v>
      </c>
      <c r="D254" s="10">
        <f t="shared" si="28"/>
        <v>108755938</v>
      </c>
      <c r="E254" s="10">
        <f t="shared" si="28"/>
        <v>104469719</v>
      </c>
      <c r="F254" s="10">
        <f t="shared" si="28"/>
        <v>102579731.6108</v>
      </c>
      <c r="G254" s="10">
        <f t="shared" si="28"/>
        <v>58013459.038200006</v>
      </c>
      <c r="H254" s="10">
        <v>57848482.886199996</v>
      </c>
      <c r="I254" s="11"/>
      <c r="J254" s="12">
        <f t="shared" si="16"/>
        <v>-164976.15200001001</v>
      </c>
      <c r="K254" s="13">
        <f t="shared" si="17"/>
        <v>-2.843756513318375E-3</v>
      </c>
      <c r="L254" s="21"/>
    </row>
    <row r="255" spans="1:13" s="4" customFormat="1" x14ac:dyDescent="0.2">
      <c r="A255" s="7" t="s">
        <v>194</v>
      </c>
      <c r="B255" s="8"/>
      <c r="C255" s="9">
        <f t="shared" ref="C255:G255" si="29">SUM(C177:C199)</f>
        <v>29279733</v>
      </c>
      <c r="D255" s="10">
        <f t="shared" si="29"/>
        <v>28202504</v>
      </c>
      <c r="E255" s="10">
        <f t="shared" si="29"/>
        <v>26131640</v>
      </c>
      <c r="F255" s="10">
        <f t="shared" si="29"/>
        <v>25950644.481899995</v>
      </c>
      <c r="G255" s="10">
        <f t="shared" si="29"/>
        <v>15830540.175499998</v>
      </c>
      <c r="H255" s="10">
        <v>14328444.908200001</v>
      </c>
      <c r="I255" s="11"/>
      <c r="J255" s="12">
        <f t="shared" si="16"/>
        <v>-1502095.2672999967</v>
      </c>
      <c r="K255" s="13">
        <f t="shared" si="17"/>
        <v>-9.4885913597863303E-2</v>
      </c>
      <c r="L255" s="21"/>
    </row>
    <row r="256" spans="1:13" x14ac:dyDescent="0.2">
      <c r="A256" s="7" t="s">
        <v>243</v>
      </c>
      <c r="B256" s="8"/>
      <c r="C256" s="25">
        <v>1243948</v>
      </c>
      <c r="D256" s="26">
        <v>1328627</v>
      </c>
      <c r="E256" s="26">
        <v>1971414</v>
      </c>
      <c r="F256" s="26">
        <v>0</v>
      </c>
      <c r="G256" s="26">
        <v>0</v>
      </c>
      <c r="H256" s="26">
        <v>0</v>
      </c>
      <c r="I256" s="27"/>
      <c r="J256" s="12"/>
      <c r="K256" s="13"/>
      <c r="L256" s="21"/>
    </row>
    <row r="257" spans="1:12" x14ac:dyDescent="0.2">
      <c r="A257" s="15" t="s">
        <v>244</v>
      </c>
      <c r="B257" s="8"/>
      <c r="C257" s="16">
        <f t="shared" ref="C257:G257" si="30">SUM(C251:C256)</f>
        <v>627359168</v>
      </c>
      <c r="D257" s="17">
        <f t="shared" si="30"/>
        <v>591756987</v>
      </c>
      <c r="E257" s="17">
        <f t="shared" si="30"/>
        <v>558585044</v>
      </c>
      <c r="F257" s="17">
        <f t="shared" si="30"/>
        <v>546183341.15919995</v>
      </c>
      <c r="G257" s="17">
        <f t="shared" si="30"/>
        <v>312463837.45779997</v>
      </c>
      <c r="H257" s="17">
        <v>307147623.46480006</v>
      </c>
      <c r="I257" s="18"/>
      <c r="J257" s="19">
        <f t="shared" si="16"/>
        <v>-5316213.9929999113</v>
      </c>
      <c r="K257" s="20">
        <f t="shared" si="17"/>
        <v>-1.7013853623038526E-2</v>
      </c>
      <c r="L257" s="22"/>
    </row>
    <row r="258" spans="1:12" x14ac:dyDescent="0.2">
      <c r="A258" s="42"/>
      <c r="B258" s="43"/>
      <c r="C258" s="43"/>
      <c r="D258" s="43"/>
      <c r="E258" s="43"/>
      <c r="F258" s="43"/>
      <c r="G258" s="43"/>
      <c r="H258" s="43"/>
      <c r="I258" s="43"/>
      <c r="J258" s="43" t="str">
        <f t="shared" si="16"/>
        <v/>
      </c>
      <c r="K258" s="43" t="str">
        <f t="shared" si="17"/>
        <v/>
      </c>
      <c r="L258" s="44"/>
    </row>
    <row r="259" spans="1:12" x14ac:dyDescent="0.2">
      <c r="A259" s="7" t="s">
        <v>245</v>
      </c>
      <c r="B259" s="8"/>
      <c r="C259" s="9">
        <f t="shared" ref="C259:E259" si="31">SUM(C240:C241)</f>
        <v>1515613</v>
      </c>
      <c r="D259" s="10">
        <f t="shared" si="31"/>
        <v>1523063</v>
      </c>
      <c r="E259" s="10">
        <f t="shared" si="31"/>
        <v>1495949</v>
      </c>
      <c r="F259" s="10">
        <f>SUM(F240:F241)</f>
        <v>1493544.4372</v>
      </c>
      <c r="G259" s="10">
        <f>SUM(G240:G241)</f>
        <v>563408</v>
      </c>
      <c r="H259" s="10">
        <v>683880</v>
      </c>
      <c r="I259" s="11"/>
      <c r="J259" s="12">
        <f t="shared" si="16"/>
        <v>120472</v>
      </c>
      <c r="K259" s="13">
        <f t="shared" si="17"/>
        <v>0.21382727969783888</v>
      </c>
      <c r="L259" s="21"/>
    </row>
    <row r="260" spans="1:12" x14ac:dyDescent="0.2">
      <c r="A260" s="7" t="s">
        <v>246</v>
      </c>
      <c r="B260" s="8"/>
      <c r="C260" s="9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1"/>
      <c r="J260" s="12" t="str">
        <f t="shared" si="16"/>
        <v/>
      </c>
      <c r="K260" s="13" t="str">
        <f t="shared" si="17"/>
        <v/>
      </c>
      <c r="L260" s="21"/>
    </row>
    <row r="261" spans="1:12" x14ac:dyDescent="0.2">
      <c r="A261" s="7" t="s">
        <v>247</v>
      </c>
      <c r="B261" s="8"/>
      <c r="C261" s="9">
        <f t="shared" ref="C261:G261" si="32">SUM(C244:C246)</f>
        <v>371775</v>
      </c>
      <c r="D261" s="10">
        <f t="shared" si="32"/>
        <v>363529</v>
      </c>
      <c r="E261" s="10">
        <f t="shared" si="32"/>
        <v>373636</v>
      </c>
      <c r="F261" s="10">
        <f t="shared" si="32"/>
        <v>359962.14859999996</v>
      </c>
      <c r="G261" s="10">
        <f t="shared" si="32"/>
        <v>153123</v>
      </c>
      <c r="H261" s="10">
        <v>171605</v>
      </c>
      <c r="I261" s="11"/>
      <c r="J261" s="12">
        <f t="shared" si="16"/>
        <v>18482</v>
      </c>
      <c r="K261" s="13">
        <f t="shared" si="17"/>
        <v>0.12070035200459761</v>
      </c>
      <c r="L261" s="21"/>
    </row>
    <row r="262" spans="1:12" s="4" customFormat="1" x14ac:dyDescent="0.2">
      <c r="A262" s="7" t="s">
        <v>248</v>
      </c>
      <c r="B262" s="8"/>
      <c r="C262" s="9">
        <f t="shared" ref="C262:F262" si="33">SUM(C202:C239,C242:C243)</f>
        <v>9124583</v>
      </c>
      <c r="D262" s="10">
        <f t="shared" si="33"/>
        <v>8945432</v>
      </c>
      <c r="E262" s="10">
        <f t="shared" si="33"/>
        <v>8861648</v>
      </c>
      <c r="F262" s="10">
        <f t="shared" si="33"/>
        <v>8988834.6051999982</v>
      </c>
      <c r="G262" s="10">
        <f>SUM(G202:G239,G242:G243)</f>
        <v>3588086</v>
      </c>
      <c r="H262" s="10">
        <v>3890475</v>
      </c>
      <c r="I262" s="11"/>
      <c r="J262" s="12">
        <f>IF(AND(G262=0,G262=0),"",H262-G262)</f>
        <v>302389</v>
      </c>
      <c r="K262" s="13">
        <f t="shared" ref="K262:K272" si="34">IFERROR(J262/G262,"")</f>
        <v>8.4275850690312334E-2</v>
      </c>
      <c r="L262" s="21"/>
    </row>
    <row r="263" spans="1:12" x14ac:dyDescent="0.2">
      <c r="A263" s="7" t="s">
        <v>249</v>
      </c>
      <c r="B263" s="8"/>
      <c r="C263" s="25">
        <v>41974</v>
      </c>
      <c r="D263" s="26">
        <v>31345</v>
      </c>
      <c r="E263" s="26">
        <v>44961</v>
      </c>
      <c r="F263" s="26">
        <v>10821.7647</v>
      </c>
      <c r="G263" s="26"/>
      <c r="H263" s="26"/>
      <c r="I263" s="27"/>
      <c r="J263" s="12"/>
      <c r="K263" s="13"/>
      <c r="L263" s="21"/>
    </row>
    <row r="264" spans="1:12" x14ac:dyDescent="0.2">
      <c r="A264" s="15" t="s">
        <v>241</v>
      </c>
      <c r="B264" s="8"/>
      <c r="C264" s="16">
        <f t="shared" ref="C264:G264" si="35">SUM(C259:C263)</f>
        <v>11053945</v>
      </c>
      <c r="D264" s="17">
        <f t="shared" si="35"/>
        <v>10863369</v>
      </c>
      <c r="E264" s="17">
        <f t="shared" si="35"/>
        <v>10776194</v>
      </c>
      <c r="F264" s="17">
        <f t="shared" si="35"/>
        <v>10853162.955699997</v>
      </c>
      <c r="G264" s="17">
        <f t="shared" si="35"/>
        <v>4304617</v>
      </c>
      <c r="H264" s="17">
        <v>4745960</v>
      </c>
      <c r="I264" s="18"/>
      <c r="J264" s="19">
        <f t="shared" ref="J264:J272" si="36">IF(AND(G264=0,G264=0),"",H264-G264)</f>
        <v>441343</v>
      </c>
      <c r="K264" s="20">
        <f t="shared" si="34"/>
        <v>0.10252782070971703</v>
      </c>
      <c r="L264" s="22"/>
    </row>
    <row r="265" spans="1:12" x14ac:dyDescent="0.2">
      <c r="A265" s="42"/>
      <c r="B265" s="43"/>
      <c r="C265" s="43"/>
      <c r="D265" s="43"/>
      <c r="E265" s="43"/>
      <c r="F265" s="43"/>
      <c r="G265" s="43"/>
      <c r="H265" s="43"/>
      <c r="I265" s="43"/>
      <c r="J265" s="43" t="str">
        <f t="shared" si="36"/>
        <v/>
      </c>
      <c r="K265" s="43" t="str">
        <f t="shared" si="34"/>
        <v/>
      </c>
      <c r="L265" s="44"/>
    </row>
    <row r="266" spans="1:12" x14ac:dyDescent="0.2">
      <c r="A266" s="7" t="s">
        <v>250</v>
      </c>
      <c r="B266" s="8"/>
      <c r="C266" s="9">
        <f t="shared" ref="C266:G266" si="37">C251+C259</f>
        <v>194471555</v>
      </c>
      <c r="D266" s="10">
        <f t="shared" si="37"/>
        <v>184234680</v>
      </c>
      <c r="E266" s="10">
        <f t="shared" si="37"/>
        <v>172562545</v>
      </c>
      <c r="F266" s="10">
        <f t="shared" si="37"/>
        <v>168931461.68540004</v>
      </c>
      <c r="G266" s="10">
        <f t="shared" si="37"/>
        <v>98499226.741000012</v>
      </c>
      <c r="H266" s="10">
        <v>97583607.293300003</v>
      </c>
      <c r="I266" s="11"/>
      <c r="J266" s="12">
        <f t="shared" si="36"/>
        <v>-915619.44770000875</v>
      </c>
      <c r="K266" s="13">
        <f t="shared" si="34"/>
        <v>-9.2957018851284531E-3</v>
      </c>
      <c r="L266" s="21"/>
    </row>
    <row r="267" spans="1:12" x14ac:dyDescent="0.2">
      <c r="A267" s="7" t="s">
        <v>251</v>
      </c>
      <c r="B267" s="8"/>
      <c r="C267" s="9">
        <f t="shared" ref="C267:H267" si="38">C252</f>
        <v>164069758</v>
      </c>
      <c r="D267" s="10">
        <f t="shared" si="38"/>
        <v>152042634</v>
      </c>
      <c r="E267" s="10">
        <f t="shared" si="38"/>
        <v>137949490</v>
      </c>
      <c r="F267" s="10">
        <f t="shared" si="38"/>
        <v>130346751.53239998</v>
      </c>
      <c r="G267" s="10">
        <f t="shared" si="38"/>
        <v>83266239.544199988</v>
      </c>
      <c r="H267" s="10">
        <v>74198777.925700009</v>
      </c>
      <c r="I267" s="11"/>
      <c r="J267" s="12">
        <f t="shared" si="36"/>
        <v>-9067461.6184999794</v>
      </c>
      <c r="K267" s="13">
        <f t="shared" si="34"/>
        <v>-0.10889721534364145</v>
      </c>
      <c r="L267" s="21"/>
    </row>
    <row r="268" spans="1:12" x14ac:dyDescent="0.2">
      <c r="A268" s="7" t="s">
        <v>252</v>
      </c>
      <c r="B268" s="8"/>
      <c r="C268" s="9">
        <f t="shared" ref="C268:H272" si="39">C253+C260</f>
        <v>128212381</v>
      </c>
      <c r="D268" s="10">
        <f t="shared" si="39"/>
        <v>118715667</v>
      </c>
      <c r="E268" s="10">
        <f t="shared" si="39"/>
        <v>116996185</v>
      </c>
      <c r="F268" s="10">
        <f t="shared" si="39"/>
        <v>119868296.28590001</v>
      </c>
      <c r="G268" s="10">
        <f t="shared" si="39"/>
        <v>57417779.958899982</v>
      </c>
      <c r="H268" s="10">
        <v>63872190.451400004</v>
      </c>
      <c r="I268" s="11"/>
      <c r="J268" s="12">
        <f t="shared" si="36"/>
        <v>6454410.4925000221</v>
      </c>
      <c r="K268" s="13">
        <f t="shared" si="34"/>
        <v>0.11241135580512049</v>
      </c>
      <c r="L268" s="21"/>
    </row>
    <row r="269" spans="1:12" x14ac:dyDescent="0.2">
      <c r="A269" s="7" t="s">
        <v>253</v>
      </c>
      <c r="B269" s="8"/>
      <c r="C269" s="9">
        <f t="shared" si="39"/>
        <v>111969181</v>
      </c>
      <c r="D269" s="10">
        <f t="shared" si="39"/>
        <v>109119467</v>
      </c>
      <c r="E269" s="10">
        <f t="shared" si="39"/>
        <v>104843355</v>
      </c>
      <c r="F269" s="10">
        <f t="shared" si="39"/>
        <v>102939693.7594</v>
      </c>
      <c r="G269" s="10">
        <f t="shared" si="39"/>
        <v>58166582.038200006</v>
      </c>
      <c r="H269" s="10">
        <v>58020087.886199996</v>
      </c>
      <c r="I269" s="11"/>
      <c r="J269" s="12">
        <f t="shared" si="36"/>
        <v>-146494.15200001001</v>
      </c>
      <c r="K269" s="13">
        <f t="shared" si="34"/>
        <v>-2.5185277674352989E-3</v>
      </c>
      <c r="L269" s="21"/>
    </row>
    <row r="270" spans="1:12" s="4" customFormat="1" x14ac:dyDescent="0.2">
      <c r="A270" s="7" t="s">
        <v>254</v>
      </c>
      <c r="B270" s="8"/>
      <c r="C270" s="9">
        <f t="shared" si="39"/>
        <v>38404316</v>
      </c>
      <c r="D270" s="10">
        <f t="shared" si="39"/>
        <v>37147936</v>
      </c>
      <c r="E270" s="10">
        <f t="shared" si="39"/>
        <v>34993288</v>
      </c>
      <c r="F270" s="10">
        <f t="shared" si="39"/>
        <v>34939479.087099992</v>
      </c>
      <c r="G270" s="10">
        <f t="shared" si="39"/>
        <v>19418626.175499998</v>
      </c>
      <c r="H270" s="10">
        <v>18218919.908200003</v>
      </c>
      <c r="I270" s="11"/>
      <c r="J270" s="12">
        <f t="shared" si="36"/>
        <v>-1199706.2672999948</v>
      </c>
      <c r="K270" s="13">
        <f t="shared" si="34"/>
        <v>-6.1781212350317277E-2</v>
      </c>
      <c r="L270" s="21"/>
    </row>
    <row r="271" spans="1:12" x14ac:dyDescent="0.2">
      <c r="A271" s="7" t="s">
        <v>255</v>
      </c>
      <c r="B271" s="8"/>
      <c r="C271" s="9">
        <v>1359972</v>
      </c>
      <c r="D271" s="10">
        <v>2016375</v>
      </c>
      <c r="E271" s="10">
        <v>10821.7647</v>
      </c>
      <c r="F271" s="10">
        <v>18</v>
      </c>
      <c r="G271" s="10"/>
      <c r="H271" s="10"/>
      <c r="I271" s="11"/>
      <c r="J271" s="12"/>
      <c r="K271" s="13"/>
      <c r="L271" s="21"/>
    </row>
    <row r="272" spans="1:12" x14ac:dyDescent="0.2">
      <c r="A272" s="33" t="s">
        <v>256</v>
      </c>
      <c r="B272" s="28"/>
      <c r="C272" s="34">
        <f t="shared" si="39"/>
        <v>638413113</v>
      </c>
      <c r="D272" s="35">
        <f t="shared" si="39"/>
        <v>602620356</v>
      </c>
      <c r="E272" s="35">
        <f t="shared" si="39"/>
        <v>569361238</v>
      </c>
      <c r="F272" s="35">
        <f t="shared" si="39"/>
        <v>557036504.11489999</v>
      </c>
      <c r="G272" s="35">
        <f t="shared" si="39"/>
        <v>316768454.45779997</v>
      </c>
      <c r="H272" s="35">
        <v>311893583.46480006</v>
      </c>
      <c r="I272" s="36"/>
      <c r="J272" s="37">
        <f t="shared" si="36"/>
        <v>-4874870.9929999113</v>
      </c>
      <c r="K272" s="38">
        <f t="shared" si="34"/>
        <v>-1.5389382763331138E-2</v>
      </c>
      <c r="L272" s="39"/>
    </row>
    <row r="273" spans="1:12" x14ac:dyDescent="0.2">
      <c r="A273" s="45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7"/>
    </row>
    <row r="274" spans="1:12" x14ac:dyDescent="0.2">
      <c r="A274" s="48" t="str">
        <f>'Average Weekend'!A274</f>
        <v>* NYCT Bus Routes that were changed between 2016 and 2021; see "Notes" for details.</v>
      </c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50"/>
    </row>
  </sheetData>
  <mergeCells count="13">
    <mergeCell ref="A1:L1"/>
    <mergeCell ref="J2:K2"/>
    <mergeCell ref="A3:L3"/>
    <mergeCell ref="A58:L58"/>
    <mergeCell ref="A97:L97"/>
    <mergeCell ref="A265:L265"/>
    <mergeCell ref="A273:L273"/>
    <mergeCell ref="A274:L274"/>
    <mergeCell ref="A138:L138"/>
    <mergeCell ref="A176:L176"/>
    <mergeCell ref="A201:L201"/>
    <mergeCell ref="A249:L249"/>
    <mergeCell ref="A258:L258"/>
  </mergeCells>
  <printOptions horizontalCentered="1"/>
  <pageMargins left="0.25" right="0.25" top="0.5" bottom="0.75" header="0.25" footer="0.25"/>
  <pageSetup scale="85" fitToHeight="5" orientation="portrait" r:id="rId1"/>
  <headerFooter alignWithMargins="0">
    <oddFooter>&amp;CPage B-&amp;P</oddFooter>
  </headerFooter>
  <rowBreaks count="7" manualBreakCount="7">
    <brk id="57" max="16383" man="1"/>
    <brk id="96" max="16383" man="1"/>
    <brk id="137" max="16383" man="1"/>
    <brk id="175" max="16383" man="1"/>
    <brk id="199" max="16383" man="1"/>
    <brk id="200" max="16383" man="1"/>
    <brk id="2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62DD-13A7-416E-81C2-1A273EECE16F}">
  <sheetPr>
    <pageSetUpPr fitToPage="1"/>
  </sheetPr>
  <dimension ref="A1:B12"/>
  <sheetViews>
    <sheetView topLeftCell="A2" zoomScaleNormal="100" workbookViewId="0">
      <selection activeCell="I22" sqref="I22"/>
    </sheetView>
  </sheetViews>
  <sheetFormatPr defaultRowHeight="12.75" x14ac:dyDescent="0.2"/>
  <cols>
    <col min="1" max="1" width="3.7109375" style="5" customWidth="1"/>
    <col min="2" max="2" width="102.85546875" style="1" customWidth="1"/>
  </cols>
  <sheetData>
    <row r="1" spans="1:2" hidden="1" x14ac:dyDescent="0.2"/>
    <row r="2" spans="1:2" x14ac:dyDescent="0.2">
      <c r="A2" s="60" t="s">
        <v>260</v>
      </c>
      <c r="B2" s="60"/>
    </row>
    <row r="3" spans="1:2" x14ac:dyDescent="0.2">
      <c r="A3" s="40">
        <v>1</v>
      </c>
      <c r="B3" s="6" t="s">
        <v>261</v>
      </c>
    </row>
    <row r="4" spans="1:2" x14ac:dyDescent="0.2">
      <c r="A4" s="40">
        <v>2</v>
      </c>
      <c r="B4" s="6" t="s">
        <v>268</v>
      </c>
    </row>
    <row r="5" spans="1:2" x14ac:dyDescent="0.2">
      <c r="A5" s="40">
        <v>3</v>
      </c>
      <c r="B5" s="6" t="s">
        <v>269</v>
      </c>
    </row>
    <row r="6" spans="1:2" x14ac:dyDescent="0.2">
      <c r="A6" s="40">
        <v>4</v>
      </c>
      <c r="B6" s="6" t="s">
        <v>262</v>
      </c>
    </row>
    <row r="7" spans="1:2" x14ac:dyDescent="0.2">
      <c r="A7" s="41">
        <v>5</v>
      </c>
      <c r="B7" s="6" t="s">
        <v>266</v>
      </c>
    </row>
    <row r="8" spans="1:2" x14ac:dyDescent="0.2">
      <c r="A8" s="40">
        <v>6</v>
      </c>
      <c r="B8" s="6" t="s">
        <v>270</v>
      </c>
    </row>
    <row r="9" spans="1:2" x14ac:dyDescent="0.2">
      <c r="A9" s="40">
        <v>7</v>
      </c>
      <c r="B9" s="6" t="s">
        <v>271</v>
      </c>
    </row>
    <row r="10" spans="1:2" x14ac:dyDescent="0.2">
      <c r="A10" s="40">
        <v>8</v>
      </c>
      <c r="B10" s="6" t="s">
        <v>263</v>
      </c>
    </row>
    <row r="11" spans="1:2" ht="12.75" customHeight="1" x14ac:dyDescent="0.2">
      <c r="A11" s="41">
        <v>9</v>
      </c>
      <c r="B11" s="6" t="s">
        <v>264</v>
      </c>
    </row>
    <row r="12" spans="1:2" x14ac:dyDescent="0.2">
      <c r="A12" s="40">
        <v>10</v>
      </c>
      <c r="B12" s="6" t="s">
        <v>265</v>
      </c>
    </row>
  </sheetData>
  <mergeCells count="1">
    <mergeCell ref="A2:B2"/>
  </mergeCells>
  <printOptions horizontalCentered="1"/>
  <pageMargins left="0.25" right="0.25" top="0.5" bottom="0.75" header="0.25" footer="0.25"/>
  <pageSetup scale="97" orientation="portrait" r:id="rId1"/>
  <headerFooter alignWithMargins="0">
    <oddHeader>&amp;C&amp;"Arial,Bold"&amp;12Notes to 2015-2020 Bus Ridership Report</oddHeader>
    <oddFooter>&amp;L&amp;"NYCT PC Bullet,Regular"&amp;26,.&amp;CPage B-&amp;P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Average Weekday</vt:lpstr>
      <vt:lpstr>Average Weekend</vt:lpstr>
      <vt:lpstr>Annual Total</vt:lpstr>
      <vt:lpstr>Notes</vt:lpstr>
      <vt:lpstr>'Annual Total'!Print_Area</vt:lpstr>
      <vt:lpstr>'Average Weekday'!Print_Area</vt:lpstr>
      <vt:lpstr>'Average Weekend'!Print_Area</vt:lpstr>
      <vt:lpstr>'Annual Total'!Print_Titles</vt:lpstr>
      <vt:lpstr>'Average Weekday'!Print_Titles</vt:lpstr>
      <vt:lpstr>'Average Weekend'!Print_Titles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Soe, Mya</dc:creator>
  <cp:lastModifiedBy>Zeng, Qifeng</cp:lastModifiedBy>
  <cp:lastPrinted>2021-04-02T21:43:54Z</cp:lastPrinted>
  <dcterms:created xsi:type="dcterms:W3CDTF">2021-03-02T20:55:18Z</dcterms:created>
  <dcterms:modified xsi:type="dcterms:W3CDTF">2022-03-31T18:50:21Z</dcterms:modified>
</cp:coreProperties>
</file>